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hidePivotFieldList="1" defaultThemeVersion="166925"/>
  <mc:AlternateContent xmlns:mc="http://schemas.openxmlformats.org/markup-compatibility/2006">
    <mc:Choice Requires="x15">
      <x15ac:absPath xmlns:x15ac="http://schemas.microsoft.com/office/spreadsheetml/2010/11/ac" url="https://arrowelectronics-my.sharepoint.com/personal/joe_corbisiero_siliconexpert_com/Documents/2023/Israel Impact/"/>
    </mc:Choice>
  </mc:AlternateContent>
  <xr:revisionPtr revIDLastSave="0" documentId="8_{EE451F85-8F5E-4D8A-80B6-DB402017AF08}" xr6:coauthVersionLast="47" xr6:coauthVersionMax="47" xr10:uidLastSave="{00000000-0000-0000-0000-000000000000}"/>
  <bookViews>
    <workbookView xWindow="-108" yWindow="-108" windowWidth="23256" windowHeight="13896" xr2:uid="{F1BEB0AD-8686-41D6-A935-425E75612946}"/>
  </bookViews>
  <sheets>
    <sheet name="Summary" sheetId="6" r:id="rId1"/>
    <sheet name="Brief_" sheetId="8" state="hidden" r:id="rId2"/>
    <sheet name="Part Analysis" sheetId="1" r:id="rId3"/>
  </sheets>
  <definedNames>
    <definedName name="_xlnm._FilterDatabase" localSheetId="2" hidden="1">'Part Analysis'!$A$2:$P$77</definedName>
    <definedName name="Slicer_Product_Line">#N/A</definedName>
    <definedName name="Slicer_Siliconexpert_Manufacturer">#N/A</definedName>
  </definedNames>
  <calcPr calcId="191028"/>
  <pivotCaches>
    <pivotCache cacheId="0"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8" l="1"/>
  <c r="I20" i="8"/>
  <c r="I19" i="8"/>
  <c r="H21" i="8"/>
  <c r="H19" i="8"/>
  <c r="H20" i="8"/>
</calcChain>
</file>

<file path=xl/sharedStrings.xml><?xml version="1.0" encoding="utf-8"?>
<sst xmlns="http://schemas.openxmlformats.org/spreadsheetml/2006/main" count="1078" uniqueCount="148">
  <si>
    <t>Row Labels</t>
  </si>
  <si>
    <t>Count of Is the part fabricated solely in Israel?</t>
  </si>
  <si>
    <t>Count of Is the part assembled solely in Israel?</t>
  </si>
  <si>
    <t>Count of Fabrication Site Status</t>
  </si>
  <si>
    <t>Count of Assembly Site Status</t>
  </si>
  <si>
    <t>Column Labels</t>
  </si>
  <si>
    <t>Count of Alternative Part Numbers with Manufacturing Process take place out of Israel OR Has Alternative Facilities in Other Countries2</t>
  </si>
  <si>
    <t>Fabricated outside of Israel</t>
  </si>
  <si>
    <t>Assembled outside of Israel</t>
  </si>
  <si>
    <t>Multiple Sites, Different Geo</t>
  </si>
  <si>
    <t>Fabricated in multiple countries</t>
  </si>
  <si>
    <t>Fabricated solely in Israel</t>
  </si>
  <si>
    <t>Grand Total</t>
  </si>
  <si>
    <t>Assembled in multiple countries</t>
  </si>
  <si>
    <t>Assembled solely in Israel</t>
  </si>
  <si>
    <t>Alternative Part number(s) is available</t>
  </si>
  <si>
    <t>Multiple Sites, Same Geo</t>
  </si>
  <si>
    <t>Semtech</t>
  </si>
  <si>
    <t>Infineon Technologies AG</t>
  </si>
  <si>
    <t>ESD Suppressors</t>
  </si>
  <si>
    <t>Ferrite Beads</t>
  </si>
  <si>
    <t>Obsolete</t>
  </si>
  <si>
    <t>onsemi</t>
  </si>
  <si>
    <t>KYOCERA AVX Components Corporation</t>
  </si>
  <si>
    <t>MOSFETs</t>
  </si>
  <si>
    <t>Vishay</t>
  </si>
  <si>
    <t>Single Site</t>
  </si>
  <si>
    <t>Capacitor Tantalum Solid</t>
  </si>
  <si>
    <t>Capacitor Ceramic Multilayer</t>
  </si>
  <si>
    <t>Resistor Fixed Single-Surface Mount</t>
  </si>
  <si>
    <t>Power Switches</t>
  </si>
  <si>
    <t>Status</t>
  </si>
  <si>
    <t>Fabrication Sites</t>
  </si>
  <si>
    <t>Assembly Sites</t>
  </si>
  <si>
    <t>Israel Conflict Area</t>
  </si>
  <si>
    <t>Manufacturing Sites Status</t>
  </si>
  <si>
    <r>
      <t xml:space="preserve">Alternative Part Numbers with Manufacturing Process take place out of Israel OR Has Alternative Facilities in </t>
    </r>
    <r>
      <rPr>
        <b/>
        <sz val="11"/>
        <color rgb="FFFF0000"/>
        <rFont val="Calibri"/>
        <family val="2"/>
        <scheme val="minor"/>
      </rPr>
      <t>Other</t>
    </r>
    <r>
      <rPr>
        <b/>
        <sz val="11"/>
        <color rgb="FF595959"/>
        <rFont val="Calibri"/>
        <family val="2"/>
        <scheme val="minor"/>
      </rPr>
      <t xml:space="preserve"> Countries</t>
    </r>
  </si>
  <si>
    <t>Alternatives</t>
  </si>
  <si>
    <t>IDX</t>
  </si>
  <si>
    <t>CPN</t>
  </si>
  <si>
    <t>MPN</t>
  </si>
  <si>
    <t>MAN</t>
  </si>
  <si>
    <t>DESCRIPTION</t>
  </si>
  <si>
    <t>Part Status</t>
  </si>
  <si>
    <t>Siliconexpert Part Number</t>
  </si>
  <si>
    <t>Siliconexpert Manufacturer</t>
  </si>
  <si>
    <t>Product Line</t>
  </si>
  <si>
    <r>
      <t xml:space="preserve">Is the part fabricated </t>
    </r>
    <r>
      <rPr>
        <b/>
        <sz val="11"/>
        <color rgb="FFFF0000"/>
        <rFont val="Calibri"/>
        <family val="2"/>
        <scheme val="minor"/>
      </rPr>
      <t>solely</t>
    </r>
    <r>
      <rPr>
        <b/>
        <sz val="11"/>
        <color rgb="FF595959"/>
        <rFont val="Calibri"/>
        <family val="2"/>
        <scheme val="minor"/>
      </rPr>
      <t xml:space="preserve"> in Israel?</t>
    </r>
  </si>
  <si>
    <r>
      <t xml:space="preserve">Is the part assembled </t>
    </r>
    <r>
      <rPr>
        <b/>
        <sz val="11"/>
        <color rgb="FFFF0000"/>
        <rFont val="Calibri"/>
        <family val="2"/>
        <scheme val="minor"/>
      </rPr>
      <t>solely</t>
    </r>
    <r>
      <rPr>
        <b/>
        <sz val="11"/>
        <color rgb="FF595959"/>
        <rFont val="Calibri"/>
        <family val="2"/>
        <scheme val="minor"/>
      </rPr>
      <t xml:space="preserve"> in Israel?</t>
    </r>
  </si>
  <si>
    <t>Production Halt Possibility? Based on Israel- Palestine Tension</t>
  </si>
  <si>
    <t>Assembly Site Status</t>
  </si>
  <si>
    <t>Fabrication Site Status</t>
  </si>
  <si>
    <r>
      <rPr>
        <b/>
        <sz val="11"/>
        <color theme="1"/>
        <rFont val="Calibri"/>
        <family val="2"/>
        <scheme val="minor"/>
      </rPr>
      <t>Count of Alternative Part Numbers with Manufacturing Process take place out of Israel OR Has Alternative Facilities in</t>
    </r>
    <r>
      <rPr>
        <b/>
        <sz val="11"/>
        <color rgb="FF595959"/>
        <rFont val="Calibri"/>
        <family val="2"/>
        <scheme val="minor"/>
      </rPr>
      <t xml:space="preserve"> </t>
    </r>
    <r>
      <rPr>
        <b/>
        <sz val="11"/>
        <color rgb="FFFF0000"/>
        <rFont val="Calibri"/>
        <family val="2"/>
        <scheme val="minor"/>
      </rPr>
      <t>Other</t>
    </r>
    <r>
      <rPr>
        <b/>
        <sz val="11"/>
        <color rgb="FF595959"/>
        <rFont val="Calibri"/>
        <family val="2"/>
        <scheme val="minor"/>
      </rPr>
      <t xml:space="preserve"> </t>
    </r>
    <r>
      <rPr>
        <b/>
        <sz val="11"/>
        <color theme="1"/>
        <rFont val="Calibri"/>
        <family val="2"/>
        <scheme val="minor"/>
      </rPr>
      <t>Countries</t>
    </r>
  </si>
  <si>
    <t>TDK</t>
  </si>
  <si>
    <t>Unlikely have points of failure based on Israel - Palestine Tension</t>
  </si>
  <si>
    <t>CS0402KRX7R8BB104</t>
  </si>
  <si>
    <t>Yageo</t>
  </si>
  <si>
    <t>Assembled-Fabricated  outside of Israel</t>
  </si>
  <si>
    <t>CGA4J2X7R2A104K125AA</t>
  </si>
  <si>
    <t>Nichicon</t>
  </si>
  <si>
    <t>Capacitor Aluminum Electrolytic</t>
  </si>
  <si>
    <t>UCD1V221MNL1GS</t>
  </si>
  <si>
    <t>04025U3R9CAT2A</t>
  </si>
  <si>
    <t>Possible Production Halt</t>
  </si>
  <si>
    <t>GRM188C81C475KE11D</t>
  </si>
  <si>
    <t>Murata Manufacturing</t>
  </si>
  <si>
    <t>VJ0603D101JXAQJHT</t>
  </si>
  <si>
    <t>DLP2ADN900HL4L</t>
  </si>
  <si>
    <t>Common Mode Chokes - CMCs</t>
  </si>
  <si>
    <t>NRVBAF440T3G</t>
  </si>
  <si>
    <t>Rectifiers</t>
  </si>
  <si>
    <t>SMAJ58A-13-F</t>
  </si>
  <si>
    <t>Diodes Incorporated</t>
  </si>
  <si>
    <t>Transient Voltage Suppressors - TVS Diodes</t>
  </si>
  <si>
    <t>BAT54WS-TP</t>
  </si>
  <si>
    <t>Micro Commercial Components</t>
  </si>
  <si>
    <t>BLM18BD252SZ1D</t>
  </si>
  <si>
    <t>CRCW04020000Z0EDHP</t>
  </si>
  <si>
    <t>CRCW0402100RFKEDHP</t>
  </si>
  <si>
    <t>TNPW040278K7BEED</t>
  </si>
  <si>
    <t>CRCW04021R00FKEDC</t>
  </si>
  <si>
    <t>CRCW040227R4FKED</t>
  </si>
  <si>
    <t>TNPW040217K8BEED</t>
  </si>
  <si>
    <t>CRCW0402332RFKEDHP</t>
  </si>
  <si>
    <t>TNPW04022K87BEED</t>
  </si>
  <si>
    <t>TNPW040212K0BEED</t>
  </si>
  <si>
    <t>CRCW0402845KFKED</t>
  </si>
  <si>
    <t>CRCW12061K00FKEAHP</t>
  </si>
  <si>
    <t>TNPW040247K5BEED</t>
  </si>
  <si>
    <t>TNPW040233K2BEED</t>
  </si>
  <si>
    <t>CRCW04021M69FKED</t>
  </si>
  <si>
    <t>TNPW040275K0BEED</t>
  </si>
  <si>
    <t>TNPW0402499RBEED</t>
  </si>
  <si>
    <t>TNPW040226K7BEED</t>
  </si>
  <si>
    <t>TNPW04024K99BEED</t>
  </si>
  <si>
    <t>USB Interface ICs</t>
  </si>
  <si>
    <t>USB5533B-5000JZX</t>
  </si>
  <si>
    <t>Microchip Technology</t>
  </si>
  <si>
    <t>Si1499DH-T1-E3</t>
  </si>
  <si>
    <t>CRCW04022K00FKTD</t>
  </si>
  <si>
    <t>CRCW040210R0JNEDIF</t>
  </si>
  <si>
    <t>MCS04020D7501BE000</t>
  </si>
  <si>
    <t>NCP302HSN27T1G</t>
  </si>
  <si>
    <t>Supervisory Circuits</t>
  </si>
  <si>
    <t>BSS138-NL</t>
  </si>
  <si>
    <t>BSS 138</t>
  </si>
  <si>
    <t>BSS138-F169</t>
  </si>
  <si>
    <t>BSS84-NL</t>
  </si>
  <si>
    <t>BSS84</t>
  </si>
  <si>
    <t>CRCW0603100KFKEC</t>
  </si>
  <si>
    <t>CRCW06031K00FKEA</t>
  </si>
  <si>
    <t>CRCW0603182KFKEA</t>
  </si>
  <si>
    <t>CRCW06032R00JNEB</t>
  </si>
  <si>
    <t>CRCW06032R00FNEB</t>
  </si>
  <si>
    <t>CRCW06032R00FNEA</t>
  </si>
  <si>
    <t>CRCW06032R00JNEA</t>
  </si>
  <si>
    <t>TNPU120620K0BZEN00</t>
  </si>
  <si>
    <t>TNPU120620K0BZEA00</t>
  </si>
  <si>
    <t>CRCW060310K0FKEA</t>
  </si>
  <si>
    <t>CRCW06031M00FKEA</t>
  </si>
  <si>
    <t>0603YC104KAT2A</t>
  </si>
  <si>
    <t>06033C104KAT2A</t>
  </si>
  <si>
    <t>0603ZD105KAT2A</t>
  </si>
  <si>
    <t>06035C103KAT2A</t>
  </si>
  <si>
    <t>FDN306P</t>
  </si>
  <si>
    <t>NDC7001C</t>
  </si>
  <si>
    <t>VS-30BQ040-M3/9AT</t>
  </si>
  <si>
    <t>VS-MBRS340-M3/9AT</t>
  </si>
  <si>
    <t>VS-MBRS130L-M3/5BT</t>
  </si>
  <si>
    <t>FDC6330L</t>
  </si>
  <si>
    <t>293D226X9010B2TE3</t>
  </si>
  <si>
    <t>DF005S-E3/77</t>
  </si>
  <si>
    <t>Bridge Rectifiers</t>
  </si>
  <si>
    <t>CRCW12061K00JNECC</t>
  </si>
  <si>
    <t>293D105X0016A2TE3</t>
  </si>
  <si>
    <t>VJ0603A101JXACW1BC</t>
  </si>
  <si>
    <t>VJ0603A101KXACW1BC</t>
  </si>
  <si>
    <t>BSS123</t>
  </si>
  <si>
    <t>RCLAMP0504FATCT</t>
  </si>
  <si>
    <t>FDG6332C</t>
  </si>
  <si>
    <t>FDV304P</t>
  </si>
  <si>
    <t>CRCW0201619KFNED</t>
  </si>
  <si>
    <t>ILHB0805ER121V</t>
  </si>
  <si>
    <t>FDN304P</t>
  </si>
  <si>
    <t>CRCW1210511RFKEAHP</t>
  </si>
  <si>
    <t>Direct Match</t>
  </si>
  <si>
    <t>Israel-Hamas Conflict Risk Analysis</t>
  </si>
  <si>
    <r>
      <rPr>
        <sz val="12"/>
        <rFont val="Calibri"/>
        <family val="2"/>
      </rPr>
      <t>This sample report is an example of the information SiliconExpert can provide on the electronic components that are possibly impacted by the Israel-Hamas conflict.  It identifies parts that are fabricated and/or assembled in Israel.</t>
    </r>
    <r>
      <rPr>
        <sz val="8"/>
        <rFont val="Calibri"/>
        <family val="2"/>
      </rPr>
      <t xml:space="preserve"> 
</t>
    </r>
    <r>
      <rPr>
        <sz val="12"/>
        <rFont val="Calibri"/>
        <family val="2"/>
      </rPr>
      <t xml:space="preserve">
Request a consultation to understand the risk of your supply chain and to order your Israel-Hamas Conflict Risk Analysis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</si>
</sst>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font>
    <font>
      <b/>
      <sz val="15"/>
      <color theme="0"/>
      <name val="Calibri"/>
      <family val="2"/>
      <scheme val="minor"/>
    </font>
    <font>
      <b/>
      <sz val="11"/>
      <color theme="0"/>
      <name val="Calibri"/>
      <family val="2"/>
      <scheme val="minor"/>
    </font>
    <font>
      <b/>
      <sz val="11"/>
      <color rgb="FF595959"/>
      <name val="Calibri"/>
      <family val="2"/>
      <scheme val="minor"/>
    </font>
    <font>
      <b/>
      <sz val="11"/>
      <color rgb="FFFF0000"/>
      <name val="Calibri"/>
      <family val="2"/>
      <scheme val="minor"/>
    </font>
    <font>
      <b/>
      <sz val="11"/>
      <name val="Calibri"/>
      <family val="2"/>
      <scheme val="minor"/>
    </font>
    <font>
      <sz val="11"/>
      <color theme="1"/>
      <name val="Calibri"/>
      <family val="2"/>
      <scheme val="minor"/>
    </font>
    <font>
      <b/>
      <sz val="11"/>
      <color theme="1"/>
      <name val="Calibri"/>
      <family val="2"/>
      <scheme val="minor"/>
    </font>
    <font>
      <sz val="11"/>
      <color rgb="FF000000"/>
      <name val="Calibri"/>
      <family val="2"/>
    </font>
    <font>
      <b/>
      <sz val="16"/>
      <color rgb="FF0070C0"/>
      <name val="Calibri"/>
      <family val="2"/>
    </font>
    <font>
      <b/>
      <sz val="14"/>
      <color theme="2" tint="-0.499984740745262"/>
      <name val="Calibri"/>
      <family val="2"/>
    </font>
    <font>
      <b/>
      <sz val="12"/>
      <color theme="2" tint="-0.499984740745262"/>
      <name val="Calibri"/>
      <family val="2"/>
    </font>
    <font>
      <sz val="8"/>
      <name val="Calibri"/>
      <family val="2"/>
    </font>
    <font>
      <b/>
      <sz val="18"/>
      <color theme="0"/>
      <name val="Calibri"/>
      <family val="2"/>
    </font>
    <font>
      <sz val="12"/>
      <name val="Calibri"/>
      <family val="2"/>
    </font>
    <font>
      <sz val="18"/>
      <color theme="0"/>
      <name val="Calibri"/>
      <family val="2"/>
    </font>
  </fonts>
  <fills count="13">
    <fill>
      <patternFill patternType="none"/>
    </fill>
    <fill>
      <patternFill patternType="gray125"/>
    </fill>
    <fill>
      <patternFill patternType="solid">
        <fgColor rgb="FF006666"/>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4" tint="-0.49998474074526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47">
    <xf numFmtId="0" fontId="0" fillId="0" borderId="0" xfId="0"/>
    <xf numFmtId="0" fontId="0" fillId="0" borderId="0" xfId="0" applyAlignment="1">
      <alignment horizontal="left"/>
    </xf>
    <xf numFmtId="0" fontId="3" fillId="3" borderId="4" xfId="0" applyFont="1" applyFill="1" applyBorder="1" applyAlignment="1">
      <alignment horizontal="center" vertical="top" wrapText="1" readingOrder="1"/>
    </xf>
    <xf numFmtId="0" fontId="0" fillId="0" borderId="0" xfId="0" pivotButton="1"/>
    <xf numFmtId="0" fontId="7" fillId="4" borderId="4" xfId="0" applyFont="1" applyFill="1" applyBorder="1"/>
    <xf numFmtId="0" fontId="7" fillId="4" borderId="4" xfId="0" applyFont="1" applyFill="1" applyBorder="1" applyAlignment="1">
      <alignment horizontal="center"/>
    </xf>
    <xf numFmtId="0" fontId="0" fillId="0" borderId="4" xfId="0" applyBorder="1" applyAlignment="1">
      <alignment horizontal="left"/>
    </xf>
    <xf numFmtId="0" fontId="0" fillId="0" borderId="4" xfId="0" applyBorder="1" applyAlignment="1">
      <alignment horizontal="center"/>
    </xf>
    <xf numFmtId="0" fontId="8" fillId="0" borderId="0" xfId="0" applyFont="1"/>
    <xf numFmtId="0" fontId="9" fillId="0" borderId="0" xfId="0" applyFont="1" applyAlignment="1">
      <alignment horizontal="center" vertical="center" wrapText="1"/>
    </xf>
    <xf numFmtId="0" fontId="1" fillId="10" borderId="1" xfId="0" applyFont="1" applyFill="1" applyBorder="1" applyAlignment="1">
      <alignment horizontal="center" vertical="center" wrapText="1"/>
    </xf>
    <xf numFmtId="0" fontId="0" fillId="0" borderId="0" xfId="0" applyAlignment="1">
      <alignment horizontal="center"/>
    </xf>
    <xf numFmtId="0" fontId="0" fillId="5" borderId="0" xfId="0" applyFill="1" applyAlignment="1">
      <alignment horizontal="left" wrapText="1"/>
    </xf>
    <xf numFmtId="0" fontId="0" fillId="5" borderId="0" xfId="0" applyFill="1" applyAlignment="1">
      <alignment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7" borderId="9" xfId="0" applyFont="1" applyFill="1" applyBorder="1" applyAlignment="1">
      <alignment horizontal="left" vertical="center" wrapText="1" readingOrder="1"/>
    </xf>
    <xf numFmtId="0" fontId="3" fillId="3" borderId="9" xfId="0" applyFont="1" applyFill="1" applyBorder="1" applyAlignment="1">
      <alignment horizontal="left" vertical="center" wrapText="1" readingOrder="1"/>
    </xf>
    <xf numFmtId="0" fontId="0" fillId="0" borderId="3" xfId="0" applyBorder="1" applyAlignment="1">
      <alignment horizontal="left"/>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3" fillId="7" borderId="9" xfId="0" applyFont="1" applyFill="1" applyBorder="1" applyAlignment="1">
      <alignment horizontal="center" vertical="center" wrapText="1" readingOrder="1"/>
    </xf>
    <xf numFmtId="10" fontId="5" fillId="9" borderId="9" xfId="0" applyNumberFormat="1" applyFont="1" applyFill="1" applyBorder="1" applyAlignment="1">
      <alignment horizontal="center" vertical="center" wrapText="1"/>
    </xf>
    <xf numFmtId="0" fontId="3" fillId="11" borderId="10" xfId="0" applyFont="1" applyFill="1" applyBorder="1" applyAlignment="1">
      <alignment horizontal="center" vertical="center" wrapText="1" readingOrder="1"/>
    </xf>
    <xf numFmtId="0" fontId="1" fillId="6" borderId="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0" fillId="12" borderId="0" xfId="0" applyFill="1"/>
    <xf numFmtId="0" fontId="8" fillId="12" borderId="0" xfId="0" applyFont="1" applyFill="1"/>
    <xf numFmtId="0" fontId="8" fillId="12" borderId="0" xfId="0" applyFont="1" applyFill="1"/>
    <xf numFmtId="0" fontId="10" fillId="12" borderId="0" xfId="0" applyFont="1" applyFill="1" applyAlignment="1">
      <alignment wrapText="1"/>
    </xf>
    <xf numFmtId="0" fontId="13" fillId="12" borderId="0" xfId="0" applyFont="1" applyFill="1" applyAlignment="1">
      <alignment horizontal="center" vertical="center" wrapText="1"/>
    </xf>
    <xf numFmtId="0" fontId="10" fillId="12" borderId="0" xfId="0" applyFont="1" applyFill="1" applyAlignment="1">
      <alignment horizontal="center" vertical="center" wrapText="1"/>
    </xf>
    <xf numFmtId="0" fontId="10" fillId="12" borderId="0" xfId="0" applyFont="1" applyFill="1" applyAlignment="1">
      <alignment horizontal="center" vertical="center" wrapText="1"/>
    </xf>
    <xf numFmtId="0" fontId="10" fillId="0" borderId="0" xfId="0" applyFont="1" applyAlignment="1">
      <alignment horizontal="center" vertical="center" wrapText="1"/>
    </xf>
    <xf numFmtId="0" fontId="14" fillId="0" borderId="5" xfId="0" applyFont="1" applyBorder="1" applyAlignment="1">
      <alignment vertical="top" wrapText="1"/>
    </xf>
    <xf numFmtId="0" fontId="11" fillId="0" borderId="6" xfId="0" applyFont="1" applyBorder="1" applyAlignment="1">
      <alignment vertical="top" wrapText="1"/>
    </xf>
    <xf numFmtId="0" fontId="11" fillId="0" borderId="7" xfId="0" applyFont="1" applyBorder="1" applyAlignment="1">
      <alignment vertical="top" wrapText="1"/>
    </xf>
    <xf numFmtId="0" fontId="8" fillId="0" borderId="0" xfId="0" applyFont="1" applyAlignment="1">
      <alignment vertical="top"/>
    </xf>
    <xf numFmtId="0" fontId="15" fillId="12" borderId="0" xfId="0" applyFont="1" applyFill="1" applyAlignment="1">
      <alignment horizontal="center" vertical="center"/>
    </xf>
  </cellXfs>
  <cellStyles count="2">
    <cellStyle name="Normal" xfId="0" builtinId="0"/>
    <cellStyle name="Normal 2" xfId="1" xr:uid="{0836E5E4-FDE0-415B-9A56-5025277A3F2F}"/>
  </cellStyles>
  <dxfs count="21">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textRotation="0" indent="0" justifyLastLine="0" shrinkToFit="0"/>
      <border diagonalUp="0" diagonalDown="0" outline="0">
        <left style="thin">
          <color indexed="64"/>
        </left>
        <right style="thin">
          <color indexed="64"/>
        </right>
        <top style="thin">
          <color indexed="64"/>
        </top>
        <bottom style="thin">
          <color indexed="64"/>
        </bottom>
      </border>
    </dxf>
    <dxf>
      <alignment horizontal="left" textRotation="0" indent="0" justifyLastLine="0" shrinkToFit="0"/>
      <border diagonalUp="0" diagonalDown="0" outline="0">
        <left style="thin">
          <color indexed="64"/>
        </left>
        <right style="thin">
          <color indexed="64"/>
        </right>
        <top style="thin">
          <color indexed="64"/>
        </top>
        <bottom style="thin">
          <color indexed="64"/>
        </bottom>
      </border>
    </dxf>
    <dxf>
      <alignment horizontal="left" textRotation="0" indent="0" justifyLastLine="0" shrinkToFit="0"/>
      <border diagonalUp="0" diagonalDown="0" outline="0">
        <left style="thin">
          <color indexed="64"/>
        </left>
        <right style="thin">
          <color indexed="64"/>
        </right>
        <top style="thin">
          <color indexed="64"/>
        </top>
        <bottom style="thin">
          <color indexed="64"/>
        </bottom>
      </border>
    </dxf>
    <dxf>
      <alignment horizontal="left" textRotation="0" indent="0" justifyLastLine="0" shrinkToFit="0"/>
      <border diagonalUp="0" diagonalDown="0" outline="0">
        <left style="thin">
          <color indexed="64"/>
        </left>
        <right style="thin">
          <color indexed="64"/>
        </right>
        <top style="thin">
          <color indexed="64"/>
        </top>
        <bottom style="thin">
          <color indexed="64"/>
        </bottom>
      </border>
    </dxf>
    <dxf>
      <alignment horizontal="left" textRotation="0" indent="0" justifyLastLine="0" shrinkToFit="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textRotation="0" indent="0" justifyLastLine="0" shrinkToFit="0"/>
      <border diagonalUp="0" diagonalDown="0" outline="0">
        <left style="thin">
          <color indexed="64"/>
        </left>
        <right style="thin">
          <color indexed="64"/>
        </right>
        <top style="thin">
          <color indexed="64"/>
        </top>
        <bottom style="thin">
          <color indexed="64"/>
        </bottom>
      </border>
    </dxf>
    <dxf>
      <alignment horizontal="left" textRotation="0" indent="0" justifyLastLine="0" shrinkToFit="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outline="0">
        <bottom style="thin">
          <color indexed="64"/>
        </bottom>
      </border>
    </dxf>
    <dxf>
      <alignment horizontal="left" textRotation="0" indent="0" justifyLastLine="0" shrinkToFi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ustomXml" Target="../customXml/item1.xml"/><Relationship Id="rId5" Type="http://schemas.microsoft.com/office/2007/relationships/slicerCache" Target="slicerCaches/slicerCache1.xml"/><Relationship Id="rId10" Type="http://schemas.openxmlformats.org/officeDocument/2006/relationships/calcChain" Target="calcChain.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r>
              <a:rPr lang="en-US" sz="1400" b="1" i="0" u="none" strike="noStrike" kern="1200" spc="0" baseline="0">
                <a:solidFill>
                  <a:schemeClr val="tx1"/>
                </a:solidFill>
                <a:latin typeface="+mn-lt"/>
                <a:ea typeface="+mn-ea"/>
                <a:cs typeface="+mn-cs"/>
              </a:rPr>
              <a:t>Manufacturing Sites Status</a:t>
            </a:r>
          </a:p>
        </c:rich>
      </c:tx>
      <c:overlay val="0"/>
      <c:spPr>
        <a:noFill/>
        <a:ln>
          <a:noFill/>
        </a:ln>
        <a:effectLst/>
      </c:spPr>
      <c:txPr>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endParaRPr lang="en-US"/>
        </a:p>
      </c:txPr>
    </c:title>
    <c:autoTitleDeleted val="0"/>
    <c:plotArea>
      <c:layout/>
      <c:barChart>
        <c:barDir val="col"/>
        <c:grouping val="percentStacked"/>
        <c:varyColors val="0"/>
        <c:ser>
          <c:idx val="0"/>
          <c:order val="0"/>
          <c:tx>
            <c:strRef>
              <c:f>Brief_!$G$19</c:f>
              <c:strCache>
                <c:ptCount val="1"/>
                <c:pt idx="0">
                  <c:v>Multiple Sites, Different Geo</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Brief_!$H$18:$I$18</c:f>
              <c:strCache>
                <c:ptCount val="2"/>
                <c:pt idx="0">
                  <c:v>Fabrication Sites</c:v>
                </c:pt>
                <c:pt idx="1">
                  <c:v>Assembly Sites</c:v>
                </c:pt>
              </c:strCache>
            </c:strRef>
          </c:cat>
          <c:val>
            <c:numRef>
              <c:f>Brief_!$H$19:$I$19</c:f>
              <c:numCache>
                <c:formatCode>General</c:formatCode>
                <c:ptCount val="2"/>
                <c:pt idx="0">
                  <c:v>39</c:v>
                </c:pt>
                <c:pt idx="1">
                  <c:v>58</c:v>
                </c:pt>
              </c:numCache>
            </c:numRef>
          </c:val>
          <c:extLst>
            <c:ext xmlns:c16="http://schemas.microsoft.com/office/drawing/2014/chart" uri="{C3380CC4-5D6E-409C-BE32-E72D297353CC}">
              <c16:uniqueId val="{00000000-F530-4DD0-91BB-719BB7E6F07A}"/>
            </c:ext>
          </c:extLst>
        </c:ser>
        <c:ser>
          <c:idx val="1"/>
          <c:order val="1"/>
          <c:tx>
            <c:strRef>
              <c:f>Brief_!$G$20</c:f>
              <c:strCache>
                <c:ptCount val="1"/>
                <c:pt idx="0">
                  <c:v>Multiple Sites, Same Geo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Brief_!$H$18:$I$18</c:f>
              <c:strCache>
                <c:ptCount val="2"/>
                <c:pt idx="0">
                  <c:v>Fabrication Sites</c:v>
                </c:pt>
                <c:pt idx="1">
                  <c:v>Assembly Sites</c:v>
                </c:pt>
              </c:strCache>
            </c:strRef>
          </c:cat>
          <c:val>
            <c:numRef>
              <c:f>Brief_!$H$20:$I$20</c:f>
              <c:numCache>
                <c:formatCode>General</c:formatCode>
                <c:ptCount val="2"/>
                <c:pt idx="0">
                  <c:v>6</c:v>
                </c:pt>
                <c:pt idx="1">
                  <c:v>10</c:v>
                </c:pt>
              </c:numCache>
            </c:numRef>
          </c:val>
          <c:extLst>
            <c:ext xmlns:c16="http://schemas.microsoft.com/office/drawing/2014/chart" uri="{C3380CC4-5D6E-409C-BE32-E72D297353CC}">
              <c16:uniqueId val="{00000001-F530-4DD0-91BB-719BB7E6F07A}"/>
            </c:ext>
          </c:extLst>
        </c:ser>
        <c:ser>
          <c:idx val="2"/>
          <c:order val="2"/>
          <c:tx>
            <c:strRef>
              <c:f>Brief_!$G$21</c:f>
              <c:strCache>
                <c:ptCount val="1"/>
                <c:pt idx="0">
                  <c:v>Single Site</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Brief_!$H$18:$I$18</c:f>
              <c:strCache>
                <c:ptCount val="2"/>
                <c:pt idx="0">
                  <c:v>Fabrication Sites</c:v>
                </c:pt>
                <c:pt idx="1">
                  <c:v>Assembly Sites</c:v>
                </c:pt>
              </c:strCache>
            </c:strRef>
          </c:cat>
          <c:val>
            <c:numRef>
              <c:f>Brief_!$H$21:$I$21</c:f>
              <c:numCache>
                <c:formatCode>General</c:formatCode>
                <c:ptCount val="2"/>
                <c:pt idx="0">
                  <c:v>24</c:v>
                </c:pt>
                <c:pt idx="1">
                  <c:v>1</c:v>
                </c:pt>
              </c:numCache>
            </c:numRef>
          </c:val>
          <c:extLst>
            <c:ext xmlns:c16="http://schemas.microsoft.com/office/drawing/2014/chart" uri="{C3380CC4-5D6E-409C-BE32-E72D297353CC}">
              <c16:uniqueId val="{00000002-F530-4DD0-91BB-719BB7E6F07A}"/>
            </c:ext>
          </c:extLst>
        </c:ser>
        <c:dLbls>
          <c:dLblPos val="ctr"/>
          <c:showLegendKey val="0"/>
          <c:showVal val="1"/>
          <c:showCatName val="0"/>
          <c:showSerName val="0"/>
          <c:showPercent val="0"/>
          <c:showBubbleSize val="0"/>
        </c:dLbls>
        <c:gapWidth val="150"/>
        <c:overlap val="100"/>
        <c:axId val="1406542832"/>
        <c:axId val="1435839504"/>
      </c:barChart>
      <c:catAx>
        <c:axId val="140654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5839504"/>
        <c:crosses val="autoZero"/>
        <c:auto val="1"/>
        <c:lblAlgn val="ctr"/>
        <c:lblOffset val="100"/>
        <c:noMultiLvlLbl val="0"/>
      </c:catAx>
      <c:valAx>
        <c:axId val="1435839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65428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[Israel Conflict Risk Analysis.xlsx]Brief_!PivotTable10</c:name>
    <c:fmtId val="0"/>
  </c:pivotSource>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400" b="1" i="0" u="none" strike="noStrike" kern="1200" spc="0" baseline="0">
                <a:solidFill>
                  <a:schemeClr val="tx1"/>
                </a:solidFill>
                <a:latin typeface="+mn-lt"/>
                <a:ea typeface="+mn-ea"/>
                <a:cs typeface="+mn-cs"/>
              </a:defRPr>
            </a:pPr>
            <a:r>
              <a:rPr lang="en-US" sz="1400" b="1" i="0" u="none" strike="noStrike" kern="1200" spc="0" baseline="0">
                <a:solidFill>
                  <a:schemeClr val="tx1"/>
                </a:solidFill>
                <a:latin typeface="+mn-lt"/>
                <a:ea typeface="+mn-ea"/>
                <a:cs typeface="+mn-cs"/>
              </a:rPr>
              <a:t>Is the part fabricated solely in Israel?</a:t>
            </a:r>
          </a:p>
        </c:rich>
      </c:tx>
      <c:overlay val="0"/>
      <c:spPr>
        <a:noFill/>
        <a:ln>
          <a:noFill/>
        </a:ln>
        <a:effectLst/>
      </c:sp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00B050"/>
          </a:solidFill>
          <a:ln>
            <a:noFill/>
          </a:ln>
          <a:effectLst/>
        </c:spPr>
      </c:pivotFmt>
      <c:pivotFmt>
        <c:idx val="2"/>
        <c:spPr>
          <a:solidFill>
            <a:srgbClr val="FFC000"/>
          </a:solidFill>
          <a:ln>
            <a:noFill/>
          </a:ln>
          <a:effectLst/>
        </c:spPr>
      </c:pivotFmt>
      <c:pivotFmt>
        <c:idx val="3"/>
        <c:spPr>
          <a:solidFill>
            <a:srgbClr val="C00000"/>
          </a:solidFill>
          <a:ln>
            <a:noFill/>
          </a:ln>
          <a:effectLst/>
        </c:spP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FFC000"/>
          </a:solidFill>
          <a:ln>
            <a:noFill/>
          </a:ln>
          <a:effectLst/>
        </c:spPr>
      </c:pivotFmt>
      <c:pivotFmt>
        <c:idx val="6"/>
        <c:spPr>
          <a:solidFill>
            <a:srgbClr val="00B050"/>
          </a:solidFill>
          <a:ln>
            <a:noFill/>
          </a:ln>
          <a:effectLst/>
        </c:spPr>
      </c:pivotFmt>
      <c:pivotFmt>
        <c:idx val="7"/>
        <c:spPr>
          <a:solidFill>
            <a:srgbClr val="C00000"/>
          </a:solidFill>
          <a:ln>
            <a:noFill/>
          </a:ln>
          <a:effectLst/>
        </c:spPr>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rgbClr val="FFC000"/>
          </a:solidFill>
          <a:ln>
            <a:noFill/>
          </a:ln>
          <a:effectLst/>
        </c:spPr>
      </c:pivotFmt>
      <c:pivotFmt>
        <c:idx val="10"/>
        <c:spPr>
          <a:solidFill>
            <a:srgbClr val="00B050"/>
          </a:solidFill>
          <a:ln>
            <a:noFill/>
          </a:ln>
          <a:effectLst/>
        </c:spPr>
      </c:pivotFmt>
      <c:pivotFmt>
        <c:idx val="11"/>
        <c:spPr>
          <a:solidFill>
            <a:srgbClr val="C00000"/>
          </a:solidFill>
          <a:ln>
            <a:noFill/>
          </a:ln>
          <a:effectLst/>
        </c:spPr>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solidFill>
            <a:srgbClr val="FFC000"/>
          </a:solidFill>
          <a:ln>
            <a:noFill/>
          </a:ln>
          <a:effectLst/>
        </c:spPr>
      </c:pivotFmt>
      <c:pivotFmt>
        <c:idx val="14"/>
        <c:spPr>
          <a:solidFill>
            <a:srgbClr val="00B050"/>
          </a:solidFill>
          <a:ln>
            <a:noFill/>
          </a:ln>
          <a:effectLst/>
        </c:spPr>
      </c:pivotFmt>
      <c:pivotFmt>
        <c:idx val="15"/>
        <c:spPr>
          <a:solidFill>
            <a:srgbClr val="C00000"/>
          </a:solidFill>
          <a:ln>
            <a:noFill/>
          </a:ln>
          <a:effectLst/>
        </c:spPr>
      </c:pivotFmt>
    </c:pivotFmts>
    <c:plotArea>
      <c:layout/>
      <c:barChart>
        <c:barDir val="col"/>
        <c:grouping val="clustered"/>
        <c:varyColors val="0"/>
        <c:ser>
          <c:idx val="0"/>
          <c:order val="0"/>
          <c:tx>
            <c:strRef>
              <c:f>Brief_!$B$1</c:f>
              <c:strCache>
                <c:ptCount val="1"/>
                <c:pt idx="0">
                  <c:v>Total</c:v>
                </c:pt>
              </c:strCache>
            </c:strRef>
          </c:tx>
          <c:spPr>
            <a:solidFill>
              <a:schemeClr val="accent1"/>
            </a:solidFill>
            <a:ln>
              <a:noFill/>
            </a:ln>
            <a:effectLst/>
          </c:spPr>
          <c:invertIfNegative val="0"/>
          <c:dPt>
            <c:idx val="0"/>
            <c:invertIfNegative val="0"/>
            <c:bubble3D val="0"/>
            <c:spPr>
              <a:solidFill>
                <a:srgbClr val="FFC000"/>
              </a:solidFill>
              <a:ln>
                <a:noFill/>
              </a:ln>
              <a:effectLst/>
            </c:spPr>
            <c:extLst>
              <c:ext xmlns:c16="http://schemas.microsoft.com/office/drawing/2014/chart" uri="{C3380CC4-5D6E-409C-BE32-E72D297353CC}">
                <c16:uniqueId val="{00000008-573D-448F-BA80-42C0EADD1C7D}"/>
              </c:ext>
            </c:extLst>
          </c:dPt>
          <c:dPt>
            <c:idx val="1"/>
            <c:invertIfNegative val="0"/>
            <c:bubble3D val="0"/>
            <c:spPr>
              <a:solidFill>
                <a:srgbClr val="00B050"/>
              </a:solidFill>
              <a:ln>
                <a:noFill/>
              </a:ln>
              <a:effectLst/>
            </c:spPr>
            <c:extLst>
              <c:ext xmlns:c16="http://schemas.microsoft.com/office/drawing/2014/chart" uri="{C3380CC4-5D6E-409C-BE32-E72D297353CC}">
                <c16:uniqueId val="{0000000A-573D-448F-BA80-42C0EADD1C7D}"/>
              </c:ext>
            </c:extLst>
          </c:dPt>
          <c:dPt>
            <c:idx val="2"/>
            <c:invertIfNegative val="0"/>
            <c:bubble3D val="0"/>
            <c:spPr>
              <a:solidFill>
                <a:srgbClr val="C00000"/>
              </a:solidFill>
              <a:ln>
                <a:noFill/>
              </a:ln>
              <a:effectLst/>
            </c:spPr>
            <c:extLst>
              <c:ext xmlns:c16="http://schemas.microsoft.com/office/drawing/2014/chart" uri="{C3380CC4-5D6E-409C-BE32-E72D297353CC}">
                <c16:uniqueId val="{0000000C-573D-448F-BA80-42C0EADD1C7D}"/>
              </c:ext>
            </c:extLst>
          </c:dPt>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Brief_!$A$2:$A$5</c:f>
              <c:strCache>
                <c:ptCount val="3"/>
                <c:pt idx="0">
                  <c:v>Fabricated in multiple countries</c:v>
                </c:pt>
                <c:pt idx="1">
                  <c:v>Fabricated outside of Israel</c:v>
                </c:pt>
                <c:pt idx="2">
                  <c:v>Fabricated solely in Israel</c:v>
                </c:pt>
              </c:strCache>
            </c:strRef>
          </c:cat>
          <c:val>
            <c:numRef>
              <c:f>Brief_!$B$2:$B$5</c:f>
              <c:numCache>
                <c:formatCode>General</c:formatCode>
                <c:ptCount val="3"/>
                <c:pt idx="0">
                  <c:v>34</c:v>
                </c:pt>
                <c:pt idx="1">
                  <c:v>23</c:v>
                </c:pt>
                <c:pt idx="2">
                  <c:v>12</c:v>
                </c:pt>
              </c:numCache>
            </c:numRef>
          </c:val>
          <c:extLst>
            <c:ext xmlns:c16="http://schemas.microsoft.com/office/drawing/2014/chart" uri="{C3380CC4-5D6E-409C-BE32-E72D297353CC}">
              <c16:uniqueId val="{0000000D-573D-448F-BA80-42C0EADD1C7D}"/>
            </c:ext>
          </c:extLst>
        </c:ser>
        <c:dLbls>
          <c:dLblPos val="outEnd"/>
          <c:showLegendKey val="0"/>
          <c:showVal val="1"/>
          <c:showCatName val="0"/>
          <c:showSerName val="0"/>
          <c:showPercent val="0"/>
          <c:showBubbleSize val="0"/>
        </c:dLbls>
        <c:gapWidth val="219"/>
        <c:overlap val="-27"/>
        <c:axId val="926778160"/>
        <c:axId val="827274352"/>
      </c:barChart>
      <c:catAx>
        <c:axId val="92677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827274352"/>
        <c:crosses val="autoZero"/>
        <c:auto val="1"/>
        <c:lblAlgn val="ctr"/>
        <c:lblOffset val="100"/>
        <c:noMultiLvlLbl val="0"/>
      </c:catAx>
      <c:valAx>
        <c:axId val="827274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926778160"/>
        <c:crosses val="autoZero"/>
        <c:crossBetween val="between"/>
      </c:valAx>
    </c:plotArea>
    <c:plotVisOnly val="1"/>
    <c:dispBlanksAs val="gap"/>
    <c:showDLblsOverMax val="0"/>
    <c:extLst/>
  </c:chart>
  <c:spPr>
    <a:solidFill>
      <a:schemeClr val="bg1"/>
    </a:solidFill>
    <a:ln w="9525" cap="flat" cmpd="sng" algn="ctr">
      <a:solidFill>
        <a:schemeClr val="tx1"/>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[Israel Conflict Risk Analysis.xlsx]Brief_!PivotTable11</c:name>
    <c:fmtId val="21"/>
  </c:pivotSource>
  <c:chart>
    <c:title>
      <c:tx>
        <c:rich>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r>
              <a:rPr lang="en-US" sz="1400" b="1" i="0" u="none" strike="noStrike" kern="1200" spc="0" baseline="0">
                <a:solidFill>
                  <a:schemeClr val="tx1"/>
                </a:solidFill>
                <a:latin typeface="+mn-lt"/>
                <a:ea typeface="+mn-ea"/>
                <a:cs typeface="+mn-cs"/>
              </a:rPr>
              <a:t>Is the part assembled solely in Israel?</a:t>
            </a:r>
          </a:p>
        </c:rich>
      </c:tx>
      <c:overlay val="0"/>
      <c:spPr>
        <a:noFill/>
        <a:ln>
          <a:noFill/>
        </a:ln>
        <a:effectLst/>
      </c:spPr>
      <c:txPr>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00B050"/>
          </a:solidFill>
          <a:ln>
            <a:noFill/>
          </a:ln>
          <a:effectLst/>
        </c:spPr>
      </c:pivotFmt>
      <c:pivotFmt>
        <c:idx val="2"/>
        <c:spPr>
          <a:solidFill>
            <a:srgbClr val="FFC000"/>
          </a:solidFill>
          <a:ln>
            <a:noFill/>
          </a:ln>
          <a:effectLst/>
        </c:spPr>
      </c:pivotFmt>
      <c:pivotFmt>
        <c:idx val="3"/>
        <c:spPr>
          <a:solidFill>
            <a:srgbClr val="C00000"/>
          </a:solidFill>
          <a:ln>
            <a:noFill/>
          </a:ln>
          <a:effectLst/>
        </c:spPr>
      </c:pivotFmt>
    </c:pivotFmts>
    <c:plotArea>
      <c:layout/>
      <c:barChart>
        <c:barDir val="col"/>
        <c:grouping val="clustered"/>
        <c:varyColors val="0"/>
        <c:ser>
          <c:idx val="0"/>
          <c:order val="0"/>
          <c:tx>
            <c:strRef>
              <c:f>Brief_!$E$1</c:f>
              <c:strCache>
                <c:ptCount val="1"/>
                <c:pt idx="0">
                  <c:v>Total</c:v>
                </c:pt>
              </c:strCache>
            </c:strRef>
          </c:tx>
          <c:spPr>
            <a:solidFill>
              <a:schemeClr val="accent1"/>
            </a:solidFill>
            <a:ln>
              <a:noFill/>
            </a:ln>
            <a:effectLst/>
          </c:spPr>
          <c:invertIfNegative val="0"/>
          <c:dPt>
            <c:idx val="0"/>
            <c:invertIfNegative val="0"/>
            <c:bubble3D val="0"/>
            <c:spPr>
              <a:solidFill>
                <a:srgbClr val="FFC000"/>
              </a:solidFill>
              <a:ln>
                <a:noFill/>
              </a:ln>
              <a:effectLst/>
            </c:spPr>
            <c:extLst>
              <c:ext xmlns:c16="http://schemas.microsoft.com/office/drawing/2014/chart" uri="{C3380CC4-5D6E-409C-BE32-E72D297353CC}">
                <c16:uniqueId val="{00000002-C33A-4820-AF92-E7507E984FF3}"/>
              </c:ext>
            </c:extLst>
          </c:dPt>
          <c:dPt>
            <c:idx val="1"/>
            <c:invertIfNegative val="0"/>
            <c:bubble3D val="0"/>
            <c:spPr>
              <a:solidFill>
                <a:srgbClr val="00B050"/>
              </a:solidFill>
              <a:ln>
                <a:noFill/>
              </a:ln>
              <a:effectLst/>
            </c:spPr>
            <c:extLst>
              <c:ext xmlns:c16="http://schemas.microsoft.com/office/drawing/2014/chart" uri="{C3380CC4-5D6E-409C-BE32-E72D297353CC}">
                <c16:uniqueId val="{00000003-C33A-4820-AF92-E7507E984FF3}"/>
              </c:ext>
            </c:extLst>
          </c:dPt>
          <c:dPt>
            <c:idx val="2"/>
            <c:invertIfNegative val="0"/>
            <c:bubble3D val="0"/>
            <c:spPr>
              <a:solidFill>
                <a:srgbClr val="C00000"/>
              </a:solidFill>
              <a:ln>
                <a:noFill/>
              </a:ln>
              <a:effectLst/>
            </c:spPr>
            <c:extLst>
              <c:ext xmlns:c16="http://schemas.microsoft.com/office/drawing/2014/chart" uri="{C3380CC4-5D6E-409C-BE32-E72D297353CC}">
                <c16:uniqueId val="{00000004-C33A-4820-AF92-E7507E984F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Brief_!$D$2:$D$5</c:f>
              <c:strCache>
                <c:ptCount val="3"/>
                <c:pt idx="0">
                  <c:v>Assembled in multiple countries</c:v>
                </c:pt>
                <c:pt idx="1">
                  <c:v>Assembled outside of Israel</c:v>
                </c:pt>
                <c:pt idx="2">
                  <c:v>Assembled solely in Israel</c:v>
                </c:pt>
              </c:strCache>
            </c:strRef>
          </c:cat>
          <c:val>
            <c:numRef>
              <c:f>Brief_!$E$2:$E$5</c:f>
              <c:numCache>
                <c:formatCode>General</c:formatCode>
                <c:ptCount val="3"/>
                <c:pt idx="0">
                  <c:v>42</c:v>
                </c:pt>
                <c:pt idx="1">
                  <c:v>25</c:v>
                </c:pt>
                <c:pt idx="2">
                  <c:v>2</c:v>
                </c:pt>
              </c:numCache>
            </c:numRef>
          </c:val>
          <c:extLst>
            <c:ext xmlns:c16="http://schemas.microsoft.com/office/drawing/2014/chart" uri="{C3380CC4-5D6E-409C-BE32-E72D297353CC}">
              <c16:uniqueId val="{00000000-C33A-4820-AF92-E7507E984FF3}"/>
            </c:ext>
          </c:extLst>
        </c:ser>
        <c:dLbls>
          <c:dLblPos val="outEnd"/>
          <c:showLegendKey val="0"/>
          <c:showVal val="1"/>
          <c:showCatName val="0"/>
          <c:showSerName val="0"/>
          <c:showPercent val="0"/>
          <c:showBubbleSize val="0"/>
        </c:dLbls>
        <c:gapWidth val="219"/>
        <c:overlap val="-27"/>
        <c:axId val="673752719"/>
        <c:axId val="42968512"/>
      </c:barChart>
      <c:catAx>
        <c:axId val="673752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68512"/>
        <c:crosses val="autoZero"/>
        <c:auto val="1"/>
        <c:lblAlgn val="ctr"/>
        <c:lblOffset val="100"/>
        <c:noMultiLvlLbl val="0"/>
      </c:catAx>
      <c:valAx>
        <c:axId val="42968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7527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[Israel Conflict Risk Analysis.xlsx]Brief_!PivotTable15</c:name>
    <c:fmtId val="8"/>
  </c:pivotSource>
  <c:chart>
    <c:title>
      <c:tx>
        <c:rich>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r>
              <a:rPr lang="en-US" sz="1400" b="1" i="0" u="none" strike="noStrike" kern="1200" spc="0" baseline="0">
                <a:solidFill>
                  <a:schemeClr val="tx1"/>
                </a:solidFill>
                <a:latin typeface="+mn-lt"/>
                <a:ea typeface="+mn-ea"/>
                <a:cs typeface="+mn-cs"/>
              </a:rPr>
              <a:t>Fabrication site analysis of Israeli manufacturers</a:t>
            </a:r>
          </a:p>
        </c:rich>
      </c:tx>
      <c:overlay val="0"/>
      <c:spPr>
        <a:noFill/>
        <a:ln>
          <a:noFill/>
        </a:ln>
        <a:effectLst/>
      </c:spPr>
      <c:txPr>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endParaRPr lang="en-US"/>
        </a:p>
      </c:txPr>
    </c:title>
    <c:autoTitleDeleted val="0"/>
    <c:pivotFmts>
      <c:pivotFmt>
        <c:idx val="0"/>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Brief_!$P$1:$P$2</c:f>
              <c:strCache>
                <c:ptCount val="1"/>
                <c:pt idx="0">
                  <c:v>Fabricated in multiple countries</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Brief_!$O$3:$O$7</c:f>
              <c:strCache>
                <c:ptCount val="4"/>
                <c:pt idx="0">
                  <c:v>Semtech</c:v>
                </c:pt>
                <c:pt idx="1">
                  <c:v>KYOCERA AVX Components Corporation</c:v>
                </c:pt>
                <c:pt idx="2">
                  <c:v>onsemi</c:v>
                </c:pt>
                <c:pt idx="3">
                  <c:v>Vishay</c:v>
                </c:pt>
              </c:strCache>
            </c:strRef>
          </c:cat>
          <c:val>
            <c:numRef>
              <c:f>Brief_!$P$3:$P$7</c:f>
              <c:numCache>
                <c:formatCode>General</c:formatCode>
                <c:ptCount val="4"/>
                <c:pt idx="1">
                  <c:v>5</c:v>
                </c:pt>
                <c:pt idx="2">
                  <c:v>8</c:v>
                </c:pt>
                <c:pt idx="3">
                  <c:v>21</c:v>
                </c:pt>
              </c:numCache>
            </c:numRef>
          </c:val>
          <c:extLst>
            <c:ext xmlns:c16="http://schemas.microsoft.com/office/drawing/2014/chart" uri="{C3380CC4-5D6E-409C-BE32-E72D297353CC}">
              <c16:uniqueId val="{00000000-C183-40DD-B485-A098786065F1}"/>
            </c:ext>
          </c:extLst>
        </c:ser>
        <c:ser>
          <c:idx val="1"/>
          <c:order val="1"/>
          <c:tx>
            <c:strRef>
              <c:f>Brief_!$Q$1:$Q$2</c:f>
              <c:strCache>
                <c:ptCount val="1"/>
                <c:pt idx="0">
                  <c:v>Fabricated solely in Israel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Brief_!$O$3:$O$7</c:f>
              <c:strCache>
                <c:ptCount val="4"/>
                <c:pt idx="0">
                  <c:v>Semtech</c:v>
                </c:pt>
                <c:pt idx="1">
                  <c:v>KYOCERA AVX Components Corporation</c:v>
                </c:pt>
                <c:pt idx="2">
                  <c:v>onsemi</c:v>
                </c:pt>
                <c:pt idx="3">
                  <c:v>Vishay</c:v>
                </c:pt>
              </c:strCache>
            </c:strRef>
          </c:cat>
          <c:val>
            <c:numRef>
              <c:f>Brief_!$Q$3:$Q$7</c:f>
              <c:numCache>
                <c:formatCode>General</c:formatCode>
                <c:ptCount val="4"/>
                <c:pt idx="0">
                  <c:v>1</c:v>
                </c:pt>
                <c:pt idx="3">
                  <c:v>11</c:v>
                </c:pt>
              </c:numCache>
            </c:numRef>
          </c:val>
          <c:extLst>
            <c:ext xmlns:c16="http://schemas.microsoft.com/office/drawing/2014/chart" uri="{C3380CC4-5D6E-409C-BE32-E72D297353CC}">
              <c16:uniqueId val="{00000003-708E-407B-BEC4-DE501FC301A5}"/>
            </c:ext>
          </c:extLst>
        </c:ser>
        <c:dLbls>
          <c:dLblPos val="ctr"/>
          <c:showLegendKey val="0"/>
          <c:showVal val="1"/>
          <c:showCatName val="0"/>
          <c:showSerName val="0"/>
          <c:showPercent val="0"/>
          <c:showBubbleSize val="0"/>
        </c:dLbls>
        <c:gapWidth val="150"/>
        <c:overlap val="100"/>
        <c:axId val="485427408"/>
        <c:axId val="1347045167"/>
      </c:barChart>
      <c:catAx>
        <c:axId val="4854274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7045167"/>
        <c:crosses val="autoZero"/>
        <c:auto val="1"/>
        <c:lblAlgn val="ctr"/>
        <c:lblOffset val="100"/>
        <c:noMultiLvlLbl val="0"/>
      </c:catAx>
      <c:valAx>
        <c:axId val="1347045167"/>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854274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[Israel Conflict Risk Analysis.xlsx]Brief_!PivotTable17</c:name>
    <c:fmtId val="27"/>
  </c:pivotSource>
  <c:chart>
    <c:title>
      <c:tx>
        <c:rich>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r>
              <a:rPr lang="en-US" sz="1400" b="1" i="0" u="none" strike="noStrike" kern="1200" spc="0" baseline="0">
                <a:solidFill>
                  <a:schemeClr val="tx1"/>
                </a:solidFill>
                <a:latin typeface="+mn-lt"/>
                <a:ea typeface="+mn-ea"/>
                <a:cs typeface="+mn-cs"/>
              </a:rPr>
              <a:t>Assembly site analysis of Israeli manufacturers</a:t>
            </a:r>
          </a:p>
        </c:rich>
      </c:tx>
      <c:overlay val="0"/>
      <c:spPr>
        <a:noFill/>
        <a:ln>
          <a:noFill/>
        </a:ln>
        <a:effectLst/>
      </c:spPr>
    </c:title>
    <c:autoTitleDeleted val="0"/>
    <c:pivotFmts>
      <c:pivotFmt>
        <c:idx val="0"/>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Brief_!$Y$1:$Y$2</c:f>
              <c:strCache>
                <c:ptCount val="1"/>
                <c:pt idx="0">
                  <c:v>Assembled in multiple countries</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Brief_!$X$3:$X$5</c:f>
              <c:strCache>
                <c:ptCount val="2"/>
                <c:pt idx="0">
                  <c:v>KYOCERA AVX Components Corporation</c:v>
                </c:pt>
                <c:pt idx="1">
                  <c:v>Vishay</c:v>
                </c:pt>
              </c:strCache>
            </c:strRef>
          </c:cat>
          <c:val>
            <c:numRef>
              <c:f>Brief_!$Y$3:$Y$5</c:f>
              <c:numCache>
                <c:formatCode>General</c:formatCode>
                <c:ptCount val="2"/>
                <c:pt idx="0">
                  <c:v>5</c:v>
                </c:pt>
                <c:pt idx="1">
                  <c:v>37</c:v>
                </c:pt>
              </c:numCache>
            </c:numRef>
          </c:val>
          <c:extLst>
            <c:ext xmlns:c16="http://schemas.microsoft.com/office/drawing/2014/chart" uri="{C3380CC4-5D6E-409C-BE32-E72D297353CC}">
              <c16:uniqueId val="{00000001-A7C9-40D5-8102-9581C0C15E0E}"/>
            </c:ext>
          </c:extLst>
        </c:ser>
        <c:ser>
          <c:idx val="1"/>
          <c:order val="1"/>
          <c:tx>
            <c:strRef>
              <c:f>Brief_!$Z$1:$Z$2</c:f>
              <c:strCache>
                <c:ptCount val="1"/>
                <c:pt idx="0">
                  <c:v>Assembled solely in Israel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Brief_!$X$3:$X$5</c:f>
              <c:strCache>
                <c:ptCount val="2"/>
                <c:pt idx="0">
                  <c:v>KYOCERA AVX Components Corporation</c:v>
                </c:pt>
                <c:pt idx="1">
                  <c:v>Vishay</c:v>
                </c:pt>
              </c:strCache>
            </c:strRef>
          </c:cat>
          <c:val>
            <c:numRef>
              <c:f>Brief_!$Z$3:$Z$5</c:f>
              <c:numCache>
                <c:formatCode>General</c:formatCode>
                <c:ptCount val="2"/>
                <c:pt idx="1">
                  <c:v>2</c:v>
                </c:pt>
              </c:numCache>
            </c:numRef>
          </c:val>
          <c:extLst>
            <c:ext xmlns:c16="http://schemas.microsoft.com/office/drawing/2014/chart" uri="{C3380CC4-5D6E-409C-BE32-E72D297353CC}">
              <c16:uniqueId val="{00000003-A7C9-40D5-8102-9581C0C15E0E}"/>
            </c:ext>
          </c:extLst>
        </c:ser>
        <c:dLbls>
          <c:dLblPos val="ctr"/>
          <c:showLegendKey val="0"/>
          <c:showVal val="1"/>
          <c:showCatName val="0"/>
          <c:showSerName val="0"/>
          <c:showPercent val="0"/>
          <c:showBubbleSize val="0"/>
        </c:dLbls>
        <c:gapWidth val="150"/>
        <c:overlap val="100"/>
        <c:axId val="908691792"/>
        <c:axId val="995661920"/>
      </c:barChart>
      <c:catAx>
        <c:axId val="90869179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661920"/>
        <c:crosses val="autoZero"/>
        <c:auto val="1"/>
        <c:lblAlgn val="ctr"/>
        <c:lblOffset val="100"/>
        <c:noMultiLvlLbl val="0"/>
      </c:catAx>
      <c:valAx>
        <c:axId val="995661920"/>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691792"/>
        <c:crosses val="autoZero"/>
        <c:crossBetween val="between"/>
      </c:valAx>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[Israel Conflict Risk Analysis.xlsx]Brief_!PivotTable18</c:name>
    <c:fmtId val="18"/>
  </c:pivotSource>
  <c:chart>
    <c:title>
      <c:tx>
        <c:rich>
          <a:bodyPr rot="0" spcFirstLastPara="1" vertOverflow="ellipsis" vert="horz" wrap="square" anchor="ctr" anchorCtr="1"/>
          <a:lstStyle/>
          <a:p>
            <a:pPr algn="ctr" rtl="0">
              <a:defRPr lang="en-US" sz="1400" b="1" i="0" u="none" strike="noStrike" kern="1200" cap="all" spc="0" baseline="0">
                <a:solidFill>
                  <a:schemeClr val="tx1"/>
                </a:solidFill>
                <a:latin typeface="+mn-lt"/>
                <a:ea typeface="+mn-ea"/>
                <a:cs typeface="+mn-cs"/>
              </a:defRPr>
            </a:pPr>
            <a:r>
              <a:rPr lang="en-US" sz="1400" b="1" i="0" u="none" strike="noStrike" kern="1200" spc="0" baseline="0">
                <a:solidFill>
                  <a:schemeClr val="tx1"/>
                </a:solidFill>
                <a:latin typeface="+mn-lt"/>
                <a:ea typeface="+mn-ea"/>
                <a:cs typeface="+mn-cs"/>
              </a:rPr>
              <a:t>Fabrication site analysis of Israeli product lines</a:t>
            </a:r>
          </a:p>
        </c:rich>
      </c:tx>
      <c:overlay val="0"/>
      <c:spPr>
        <a:noFill/>
        <a:ln>
          <a:noFill/>
        </a:ln>
        <a:effectLst/>
      </c:spPr>
      <c:txPr>
        <a:bodyPr rot="0" spcFirstLastPara="1" vertOverflow="ellipsis" vert="horz" wrap="square" anchor="ctr" anchorCtr="1"/>
        <a:lstStyle/>
        <a:p>
          <a:pPr algn="ctr" rtl="0">
            <a:defRPr lang="en-US" sz="1400" b="1" i="0" u="none" strike="noStrike" kern="1200" cap="all" spc="0" baseline="0">
              <a:solidFill>
                <a:schemeClr val="tx1"/>
              </a:solidFill>
              <a:latin typeface="+mn-lt"/>
              <a:ea typeface="+mn-ea"/>
              <a:cs typeface="+mn-cs"/>
            </a:defRPr>
          </a:pPr>
          <a:endParaRPr lang="en-US"/>
        </a:p>
      </c:txPr>
    </c:title>
    <c:autoTitleDeleted val="0"/>
    <c:pivotFmts>
      <c:pivotFmt>
        <c:idx val="0"/>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Brief_!$AI$1:$AI$2</c:f>
              <c:strCache>
                <c:ptCount val="1"/>
                <c:pt idx="0">
                  <c:v>Fabricated in multiple countries</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Brief_!$AH$3:$AH$8</c:f>
              <c:strCache>
                <c:ptCount val="5"/>
                <c:pt idx="0">
                  <c:v>ESD Suppressors</c:v>
                </c:pt>
                <c:pt idx="1">
                  <c:v>Power Switches</c:v>
                </c:pt>
                <c:pt idx="2">
                  <c:v>Capacitor Ceramic Multilayer</c:v>
                </c:pt>
                <c:pt idx="3">
                  <c:v>MOSFETs</c:v>
                </c:pt>
                <c:pt idx="4">
                  <c:v>Resistor Fixed Single-Surface Mount</c:v>
                </c:pt>
              </c:strCache>
            </c:strRef>
          </c:cat>
          <c:val>
            <c:numRef>
              <c:f>Brief_!$AI$3:$AI$8</c:f>
              <c:numCache>
                <c:formatCode>General</c:formatCode>
                <c:ptCount val="5"/>
                <c:pt idx="1">
                  <c:v>1</c:v>
                </c:pt>
                <c:pt idx="2">
                  <c:v>5</c:v>
                </c:pt>
                <c:pt idx="3">
                  <c:v>7</c:v>
                </c:pt>
                <c:pt idx="4">
                  <c:v>21</c:v>
                </c:pt>
              </c:numCache>
            </c:numRef>
          </c:val>
          <c:extLst>
            <c:ext xmlns:c16="http://schemas.microsoft.com/office/drawing/2014/chart" uri="{C3380CC4-5D6E-409C-BE32-E72D297353CC}">
              <c16:uniqueId val="{00000000-72FD-4B57-93D2-00AF3BFCA4A6}"/>
            </c:ext>
          </c:extLst>
        </c:ser>
        <c:ser>
          <c:idx val="1"/>
          <c:order val="1"/>
          <c:tx>
            <c:strRef>
              <c:f>Brief_!$AJ$1:$AJ$2</c:f>
              <c:strCache>
                <c:ptCount val="1"/>
                <c:pt idx="0">
                  <c:v>Fabricated solely in Israel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Brief_!$AH$3:$AH$8</c:f>
              <c:strCache>
                <c:ptCount val="5"/>
                <c:pt idx="0">
                  <c:v>ESD Suppressors</c:v>
                </c:pt>
                <c:pt idx="1">
                  <c:v>Power Switches</c:v>
                </c:pt>
                <c:pt idx="2">
                  <c:v>Capacitor Ceramic Multilayer</c:v>
                </c:pt>
                <c:pt idx="3">
                  <c:v>MOSFETs</c:v>
                </c:pt>
                <c:pt idx="4">
                  <c:v>Resistor Fixed Single-Surface Mount</c:v>
                </c:pt>
              </c:strCache>
            </c:strRef>
          </c:cat>
          <c:val>
            <c:numRef>
              <c:f>Brief_!$AJ$3:$AJ$8</c:f>
              <c:numCache>
                <c:formatCode>General</c:formatCode>
                <c:ptCount val="5"/>
                <c:pt idx="0">
                  <c:v>1</c:v>
                </c:pt>
                <c:pt idx="2">
                  <c:v>1</c:v>
                </c:pt>
                <c:pt idx="3">
                  <c:v>1</c:v>
                </c:pt>
                <c:pt idx="4">
                  <c:v>9</c:v>
                </c:pt>
              </c:numCache>
            </c:numRef>
          </c:val>
          <c:extLst>
            <c:ext xmlns:c16="http://schemas.microsoft.com/office/drawing/2014/chart" uri="{C3380CC4-5D6E-409C-BE32-E72D297353CC}">
              <c16:uniqueId val="{00000003-FEA1-4BB9-87BB-014F23BB8450}"/>
            </c:ext>
          </c:extLst>
        </c:ser>
        <c:dLbls>
          <c:dLblPos val="ctr"/>
          <c:showLegendKey val="0"/>
          <c:showVal val="1"/>
          <c:showCatName val="0"/>
          <c:showSerName val="0"/>
          <c:showPercent val="0"/>
          <c:showBubbleSize val="0"/>
        </c:dLbls>
        <c:gapWidth val="150"/>
        <c:overlap val="100"/>
        <c:axId val="908691792"/>
        <c:axId val="995661920"/>
      </c:barChart>
      <c:catAx>
        <c:axId val="908691792"/>
        <c:scaling>
          <c:orientation val="minMax"/>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661920"/>
        <c:crosses val="autoZero"/>
        <c:auto val="1"/>
        <c:lblAlgn val="ctr"/>
        <c:lblOffset val="100"/>
        <c:noMultiLvlLbl val="0"/>
      </c:catAx>
      <c:valAx>
        <c:axId val="995661920"/>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6917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[Israel Conflict Risk Analysis.xlsx]Brief_!PivotTable19</c:name>
    <c:fmtId val="6"/>
  </c:pivotSource>
  <c:chart>
    <c:title>
      <c:tx>
        <c:rich>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r>
              <a:rPr lang="en-US" sz="1400" b="1" i="0" u="none" strike="noStrike" kern="1200" spc="0" baseline="0">
                <a:solidFill>
                  <a:schemeClr val="tx1"/>
                </a:solidFill>
                <a:latin typeface="+mn-lt"/>
                <a:ea typeface="+mn-ea"/>
                <a:cs typeface="+mn-cs"/>
              </a:rPr>
              <a:t>Assembly site analysis of Israeli product lines</a:t>
            </a:r>
          </a:p>
        </c:rich>
      </c:tx>
      <c:overlay val="0"/>
      <c:spPr>
        <a:noFill/>
        <a:ln>
          <a:noFill/>
        </a:ln>
        <a:effectLst/>
      </c:spPr>
      <c:txPr>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endParaRPr lang="en-US"/>
        </a:p>
      </c:txPr>
    </c:title>
    <c:autoTitleDeleted val="0"/>
    <c:pivotFmts>
      <c:pivotFmt>
        <c:idx val="0"/>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Brief_!$AR$1:$AR$2</c:f>
              <c:strCache>
                <c:ptCount val="1"/>
                <c:pt idx="0">
                  <c:v>Assembled in multiple countries</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Brief_!$AQ$3:$AQ$7</c:f>
              <c:strCache>
                <c:ptCount val="4"/>
                <c:pt idx="0">
                  <c:v>Ferrite Beads</c:v>
                </c:pt>
                <c:pt idx="1">
                  <c:v>Capacitor Tantalum Solid</c:v>
                </c:pt>
                <c:pt idx="2">
                  <c:v>Capacitor Ceramic Multilayer</c:v>
                </c:pt>
                <c:pt idx="3">
                  <c:v>Resistor Fixed Single-Surface Mount</c:v>
                </c:pt>
              </c:strCache>
            </c:strRef>
          </c:cat>
          <c:val>
            <c:numRef>
              <c:f>Brief_!$AR$3:$AR$7</c:f>
              <c:numCache>
                <c:formatCode>General</c:formatCode>
                <c:ptCount val="4"/>
                <c:pt idx="0">
                  <c:v>1</c:v>
                </c:pt>
                <c:pt idx="1">
                  <c:v>2</c:v>
                </c:pt>
                <c:pt idx="2">
                  <c:v>8</c:v>
                </c:pt>
                <c:pt idx="3">
                  <c:v>31</c:v>
                </c:pt>
              </c:numCache>
            </c:numRef>
          </c:val>
          <c:extLst>
            <c:ext xmlns:c16="http://schemas.microsoft.com/office/drawing/2014/chart" uri="{C3380CC4-5D6E-409C-BE32-E72D297353CC}">
              <c16:uniqueId val="{00000000-316C-4950-BC6C-2D7BE320E187}"/>
            </c:ext>
          </c:extLst>
        </c:ser>
        <c:ser>
          <c:idx val="1"/>
          <c:order val="1"/>
          <c:tx>
            <c:strRef>
              <c:f>Brief_!$AS$1:$AS$2</c:f>
              <c:strCache>
                <c:ptCount val="1"/>
                <c:pt idx="0">
                  <c:v>Assembled solely in Israel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Brief_!$AQ$3:$AQ$7</c:f>
              <c:strCache>
                <c:ptCount val="4"/>
                <c:pt idx="0">
                  <c:v>Ferrite Beads</c:v>
                </c:pt>
                <c:pt idx="1">
                  <c:v>Capacitor Tantalum Solid</c:v>
                </c:pt>
                <c:pt idx="2">
                  <c:v>Capacitor Ceramic Multilayer</c:v>
                </c:pt>
                <c:pt idx="3">
                  <c:v>Resistor Fixed Single-Surface Mount</c:v>
                </c:pt>
              </c:strCache>
            </c:strRef>
          </c:cat>
          <c:val>
            <c:numRef>
              <c:f>Brief_!$AS$3:$AS$7</c:f>
              <c:numCache>
                <c:formatCode>General</c:formatCode>
                <c:ptCount val="4"/>
                <c:pt idx="3">
                  <c:v>2</c:v>
                </c:pt>
              </c:numCache>
            </c:numRef>
          </c:val>
          <c:extLst>
            <c:ext xmlns:c16="http://schemas.microsoft.com/office/drawing/2014/chart" uri="{C3380CC4-5D6E-409C-BE32-E72D297353CC}">
              <c16:uniqueId val="{00000002-ADC1-4D35-8FAD-FF26BDEC49A8}"/>
            </c:ext>
          </c:extLst>
        </c:ser>
        <c:dLbls>
          <c:dLblPos val="ctr"/>
          <c:showLegendKey val="0"/>
          <c:showVal val="1"/>
          <c:showCatName val="0"/>
          <c:showSerName val="0"/>
          <c:showPercent val="0"/>
          <c:showBubbleSize val="0"/>
        </c:dLbls>
        <c:gapWidth val="150"/>
        <c:overlap val="100"/>
        <c:axId val="380507856"/>
        <c:axId val="995688208"/>
      </c:barChart>
      <c:catAx>
        <c:axId val="380507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688208"/>
        <c:crosses val="autoZero"/>
        <c:auto val="1"/>
        <c:lblAlgn val="ctr"/>
        <c:lblOffset val="100"/>
        <c:noMultiLvlLbl val="0"/>
      </c:catAx>
      <c:valAx>
        <c:axId val="995688208"/>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805078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[Israel Conflict Risk Analysis.xlsx]Brief_!PivotTable20</c:name>
    <c:fmtId val="7"/>
  </c:pivotSource>
  <c:chart>
    <c:title>
      <c:tx>
        <c:rich>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r>
              <a:rPr lang="en-US" sz="1400" b="1" i="0" u="none" strike="noStrike" kern="1200" spc="0" baseline="0">
                <a:solidFill>
                  <a:schemeClr val="tx1"/>
                </a:solidFill>
                <a:latin typeface="+mn-lt"/>
                <a:ea typeface="+mn-ea"/>
                <a:cs typeface="+mn-cs"/>
              </a:rPr>
              <a:t>Active Alternatives of solely Israeli Part Numbers </a:t>
            </a:r>
          </a:p>
        </c:rich>
      </c:tx>
      <c:overlay val="0"/>
      <c:spPr>
        <a:noFill/>
        <a:ln>
          <a:noFill/>
        </a:ln>
        <a:effectLst/>
      </c:spPr>
      <c:txPr>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endParaRPr lang="en-US"/>
        </a:p>
      </c:txPr>
    </c:title>
    <c:autoTitleDeleted val="0"/>
    <c:pivotFmts>
      <c:pivotFmt>
        <c:idx val="0"/>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Brief_!$BC$1:$BC$2</c:f>
              <c:strCache>
                <c:ptCount val="1"/>
                <c:pt idx="0">
                  <c:v>Alternative Part number(s) is available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Brief_!$BB$3:$BB$5</c:f>
              <c:strCache>
                <c:ptCount val="2"/>
                <c:pt idx="0">
                  <c:v>Semtech</c:v>
                </c:pt>
                <c:pt idx="1">
                  <c:v>Vishay</c:v>
                </c:pt>
              </c:strCache>
            </c:strRef>
          </c:cat>
          <c:val>
            <c:numRef>
              <c:f>Brief_!$BC$3:$BC$5</c:f>
              <c:numCache>
                <c:formatCode>General</c:formatCode>
                <c:ptCount val="2"/>
                <c:pt idx="0">
                  <c:v>1</c:v>
                </c:pt>
                <c:pt idx="1">
                  <c:v>11</c:v>
                </c:pt>
              </c:numCache>
            </c:numRef>
          </c:val>
          <c:extLst>
            <c:ext xmlns:c16="http://schemas.microsoft.com/office/drawing/2014/chart" uri="{C3380CC4-5D6E-409C-BE32-E72D297353CC}">
              <c16:uniqueId val="{00000000-2F63-464B-A01D-324334B167DD}"/>
            </c:ext>
          </c:extLst>
        </c:ser>
        <c:dLbls>
          <c:dLblPos val="ctr"/>
          <c:showLegendKey val="0"/>
          <c:showVal val="1"/>
          <c:showCatName val="0"/>
          <c:showSerName val="0"/>
          <c:showPercent val="0"/>
          <c:showBubbleSize val="0"/>
        </c:dLbls>
        <c:gapWidth val="150"/>
        <c:overlap val="100"/>
        <c:axId val="1736746656"/>
        <c:axId val="995674816"/>
      </c:barChart>
      <c:catAx>
        <c:axId val="17367466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674816"/>
        <c:crosses val="autoZero"/>
        <c:auto val="1"/>
        <c:lblAlgn val="ctr"/>
        <c:lblOffset val="100"/>
        <c:noMultiLvlLbl val="0"/>
      </c:catAx>
      <c:valAx>
        <c:axId val="995674816"/>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7367466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[Israel Conflict Risk Analysis.xlsx]Brief_!PivotTable21</c:name>
    <c:fmtId val="6"/>
  </c:pivotSource>
  <c:chart>
    <c:title>
      <c:tx>
        <c:rich>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r>
              <a:rPr lang="en-US" sz="1400" b="1" i="0" u="none" strike="noStrike" kern="1200" spc="0" baseline="0">
                <a:solidFill>
                  <a:schemeClr val="tx1"/>
                </a:solidFill>
                <a:latin typeface="+mn-lt"/>
                <a:ea typeface="+mn-ea"/>
                <a:cs typeface="+mn-cs"/>
              </a:rPr>
              <a:t>Active Alternatives of solely Israeli Part Numbers </a:t>
            </a:r>
          </a:p>
        </c:rich>
      </c:tx>
      <c:overlay val="0"/>
      <c:spPr>
        <a:noFill/>
        <a:ln>
          <a:noFill/>
        </a:ln>
        <a:effectLst/>
      </c:spPr>
      <c:txPr>
        <a:bodyPr rot="0" spcFirstLastPara="1" vertOverflow="ellipsis" vert="horz" wrap="square" anchor="ctr" anchorCtr="1"/>
        <a:lstStyle/>
        <a:p>
          <a:pPr algn="ctr" rtl="0">
            <a:defRPr lang="en-US" sz="1400" b="1" i="0" u="none" strike="noStrike" kern="1200" spc="0" baseline="0">
              <a:solidFill>
                <a:schemeClr val="tx1"/>
              </a:solidFill>
              <a:latin typeface="+mn-lt"/>
              <a:ea typeface="+mn-ea"/>
              <a:cs typeface="+mn-cs"/>
            </a:defRPr>
          </a:pPr>
          <a:endParaRPr lang="en-US"/>
        </a:p>
      </c:txPr>
    </c:title>
    <c:autoTitleDeleted val="0"/>
    <c:pivotFmts>
      <c:pivotFmt>
        <c:idx val="0"/>
        <c:spPr>
          <a:solidFill>
            <a:srgbClr val="00B0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Brief_!$BK$1:$BK$2</c:f>
              <c:strCache>
                <c:ptCount val="1"/>
                <c:pt idx="0">
                  <c:v>Alternative Part number(s) is available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Brief_!$BJ$3:$BJ$7</c:f>
              <c:strCache>
                <c:ptCount val="4"/>
                <c:pt idx="0">
                  <c:v>ESD Suppressors</c:v>
                </c:pt>
                <c:pt idx="1">
                  <c:v>MOSFETs</c:v>
                </c:pt>
                <c:pt idx="2">
                  <c:v>Capacitor Ceramic Multilayer</c:v>
                </c:pt>
                <c:pt idx="3">
                  <c:v>Resistor Fixed Single-Surface Mount</c:v>
                </c:pt>
              </c:strCache>
            </c:strRef>
          </c:cat>
          <c:val>
            <c:numRef>
              <c:f>Brief_!$BK$3:$BK$7</c:f>
              <c:numCache>
                <c:formatCode>General</c:formatCode>
                <c:ptCount val="4"/>
                <c:pt idx="0">
                  <c:v>1</c:v>
                </c:pt>
                <c:pt idx="1">
                  <c:v>1</c:v>
                </c:pt>
                <c:pt idx="2">
                  <c:v>1</c:v>
                </c:pt>
                <c:pt idx="3">
                  <c:v>9</c:v>
                </c:pt>
              </c:numCache>
            </c:numRef>
          </c:val>
          <c:extLst>
            <c:ext xmlns:c16="http://schemas.microsoft.com/office/drawing/2014/chart" uri="{C3380CC4-5D6E-409C-BE32-E72D297353CC}">
              <c16:uniqueId val="{00000000-4B6F-471C-9F15-4E0293DD3369}"/>
            </c:ext>
          </c:extLst>
        </c:ser>
        <c:dLbls>
          <c:dLblPos val="ctr"/>
          <c:showLegendKey val="0"/>
          <c:showVal val="1"/>
          <c:showCatName val="0"/>
          <c:showSerName val="0"/>
          <c:showPercent val="0"/>
          <c:showBubbleSize val="0"/>
        </c:dLbls>
        <c:gapWidth val="150"/>
        <c:overlap val="100"/>
        <c:axId val="1791821888"/>
        <c:axId val="995681760"/>
      </c:barChart>
      <c:catAx>
        <c:axId val="17918218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681760"/>
        <c:crosses val="autoZero"/>
        <c:auto val="1"/>
        <c:lblAlgn val="ctr"/>
        <c:lblOffset val="100"/>
        <c:noMultiLvlLbl val="0"/>
      </c:catAx>
      <c:valAx>
        <c:axId val="995681760"/>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7918218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https://www.siliconexpert.com/persona-solutions/supplychain-solutions/#consultation" TargetMode="External"/><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45719</xdr:colOff>
      <xdr:row>90</xdr:row>
      <xdr:rowOff>83821</xdr:rowOff>
    </xdr:from>
    <xdr:to>
      <xdr:col>7</xdr:col>
      <xdr:colOff>285750</xdr:colOff>
      <xdr:row>113</xdr:row>
      <xdr:rowOff>76201</xdr:rowOff>
    </xdr:to>
    <xdr:graphicFrame macro="">
      <xdr:nvGraphicFramePr>
        <xdr:cNvPr id="38" name="Chart 6">
          <a:extLst>
            <a:ext uri="{FF2B5EF4-FFF2-40B4-BE49-F238E27FC236}">
              <a16:creationId xmlns:a16="http://schemas.microsoft.com/office/drawing/2014/main" id="{A491C1D9-B034-C4B1-C97C-67D116DD2A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6</xdr:row>
      <xdr:rowOff>147637</xdr:rowOff>
    </xdr:from>
    <xdr:to>
      <xdr:col>10</xdr:col>
      <xdr:colOff>533400</xdr:colOff>
      <xdr:row>24</xdr:row>
      <xdr:rowOff>161925</xdr:rowOff>
    </xdr:to>
    <xdr:graphicFrame macro="">
      <xdr:nvGraphicFramePr>
        <xdr:cNvPr id="4" name="Chart 3">
          <a:extLst>
            <a:ext uri="{FF2B5EF4-FFF2-40B4-BE49-F238E27FC236}">
              <a16:creationId xmlns:a16="http://schemas.microsoft.com/office/drawing/2014/main" id="{AF2A433F-C2B8-029E-6045-397E756BF4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71437</xdr:colOff>
      <xdr:row>6</xdr:row>
      <xdr:rowOff>138112</xdr:rowOff>
    </xdr:from>
    <xdr:to>
      <xdr:col>20</xdr:col>
      <xdr:colOff>600075</xdr:colOff>
      <xdr:row>24</xdr:row>
      <xdr:rowOff>171450</xdr:rowOff>
    </xdr:to>
    <xdr:graphicFrame macro="">
      <xdr:nvGraphicFramePr>
        <xdr:cNvPr id="5" name="Chart 4">
          <a:extLst>
            <a:ext uri="{FF2B5EF4-FFF2-40B4-BE49-F238E27FC236}">
              <a16:creationId xmlns:a16="http://schemas.microsoft.com/office/drawing/2014/main" id="{5F691E43-74EB-1BED-45B2-CC4054A8BE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114299</xdr:colOff>
      <xdr:row>27</xdr:row>
      <xdr:rowOff>169188</xdr:rowOff>
    </xdr:from>
    <xdr:to>
      <xdr:col>15</xdr:col>
      <xdr:colOff>531316</xdr:colOff>
      <xdr:row>41</xdr:row>
      <xdr:rowOff>171449</xdr:rowOff>
    </xdr:to>
    <xdr:graphicFrame macro="">
      <xdr:nvGraphicFramePr>
        <xdr:cNvPr id="7" name="Chart 6">
          <a:extLst>
            <a:ext uri="{FF2B5EF4-FFF2-40B4-BE49-F238E27FC236}">
              <a16:creationId xmlns:a16="http://schemas.microsoft.com/office/drawing/2014/main" id="{3A7C89A7-6DA4-BADC-1D73-BC7AFD6202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80963</xdr:colOff>
      <xdr:row>42</xdr:row>
      <xdr:rowOff>133350</xdr:rowOff>
    </xdr:from>
    <xdr:to>
      <xdr:col>15</xdr:col>
      <xdr:colOff>323851</xdr:colOff>
      <xdr:row>55</xdr:row>
      <xdr:rowOff>183369</xdr:rowOff>
    </xdr:to>
    <xdr:graphicFrame macro="">
      <xdr:nvGraphicFramePr>
        <xdr:cNvPr id="11" name="Chart 10">
          <a:extLst>
            <a:ext uri="{FF2B5EF4-FFF2-40B4-BE49-F238E27FC236}">
              <a16:creationId xmlns:a16="http://schemas.microsoft.com/office/drawing/2014/main" id="{BB5553FB-D6DD-79FD-6051-292D5CF10D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119060</xdr:colOff>
      <xdr:row>59</xdr:row>
      <xdr:rowOff>33337</xdr:rowOff>
    </xdr:from>
    <xdr:to>
      <xdr:col>16</xdr:col>
      <xdr:colOff>114299</xdr:colOff>
      <xdr:row>73</xdr:row>
      <xdr:rowOff>47625</xdr:rowOff>
    </xdr:to>
    <xdr:graphicFrame macro="">
      <xdr:nvGraphicFramePr>
        <xdr:cNvPr id="13" name="Chart 12">
          <a:extLst>
            <a:ext uri="{FF2B5EF4-FFF2-40B4-BE49-F238E27FC236}">
              <a16:creationId xmlns:a16="http://schemas.microsoft.com/office/drawing/2014/main" id="{20951EDD-341F-47AB-E644-0C452D32EC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128587</xdr:colOff>
      <xdr:row>73</xdr:row>
      <xdr:rowOff>119062</xdr:rowOff>
    </xdr:from>
    <xdr:to>
      <xdr:col>16</xdr:col>
      <xdr:colOff>114300</xdr:colOff>
      <xdr:row>88</xdr:row>
      <xdr:rowOff>4762</xdr:rowOff>
    </xdr:to>
    <xdr:graphicFrame macro="">
      <xdr:nvGraphicFramePr>
        <xdr:cNvPr id="14" name="Chart 13">
          <a:extLst>
            <a:ext uri="{FF2B5EF4-FFF2-40B4-BE49-F238E27FC236}">
              <a16:creationId xmlns:a16="http://schemas.microsoft.com/office/drawing/2014/main" id="{58F6EF5A-E202-C801-33B9-12E56A9C57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409575</xdr:colOff>
      <xdr:row>90</xdr:row>
      <xdr:rowOff>104776</xdr:rowOff>
    </xdr:from>
    <xdr:to>
      <xdr:col>20</xdr:col>
      <xdr:colOff>523875</xdr:colOff>
      <xdr:row>101</xdr:row>
      <xdr:rowOff>104776</xdr:rowOff>
    </xdr:to>
    <xdr:graphicFrame macro="">
      <xdr:nvGraphicFramePr>
        <xdr:cNvPr id="16" name="Chart 15">
          <a:extLst>
            <a:ext uri="{FF2B5EF4-FFF2-40B4-BE49-F238E27FC236}">
              <a16:creationId xmlns:a16="http://schemas.microsoft.com/office/drawing/2014/main" id="{8D78B987-D7F9-2C52-58BC-35ACC403253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385761</xdr:colOff>
      <xdr:row>102</xdr:row>
      <xdr:rowOff>138112</xdr:rowOff>
    </xdr:from>
    <xdr:to>
      <xdr:col>20</xdr:col>
      <xdr:colOff>514350</xdr:colOff>
      <xdr:row>113</xdr:row>
      <xdr:rowOff>123825</xdr:rowOff>
    </xdr:to>
    <xdr:graphicFrame macro="">
      <xdr:nvGraphicFramePr>
        <xdr:cNvPr id="17" name="Chart 16">
          <a:extLst>
            <a:ext uri="{FF2B5EF4-FFF2-40B4-BE49-F238E27FC236}">
              <a16:creationId xmlns:a16="http://schemas.microsoft.com/office/drawing/2014/main" id="{B56B902B-8BC5-2324-6086-A0F18D3BFA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16</xdr:col>
      <xdr:colOff>152399</xdr:colOff>
      <xdr:row>27</xdr:row>
      <xdr:rowOff>28575</xdr:rowOff>
    </xdr:from>
    <xdr:to>
      <xdr:col>20</xdr:col>
      <xdr:colOff>47624</xdr:colOff>
      <xdr:row>55</xdr:row>
      <xdr:rowOff>152400</xdr:rowOff>
    </xdr:to>
    <mc:AlternateContent xmlns:mc="http://schemas.openxmlformats.org/markup-compatibility/2006" xmlns:a14="http://schemas.microsoft.com/office/drawing/2010/main">
      <mc:Choice Requires="a14">
        <xdr:graphicFrame macro="">
          <xdr:nvGraphicFramePr>
            <xdr:cNvPr id="18" name="Siliconexpert Manufacturer">
              <a:extLst>
                <a:ext uri="{FF2B5EF4-FFF2-40B4-BE49-F238E27FC236}">
                  <a16:creationId xmlns:a16="http://schemas.microsoft.com/office/drawing/2014/main" id="{8DC40267-4590-47DC-8082-09AD8365BCE1}"/>
                </a:ext>
              </a:extLst>
            </xdr:cNvPr>
            <xdr:cNvGraphicFramePr/>
          </xdr:nvGraphicFramePr>
          <xdr:xfrm>
            <a:off x="0" y="0"/>
            <a:ext cx="0" cy="0"/>
          </xdr:xfrm>
          <a:graphic>
            <a:graphicData uri="http://schemas.microsoft.com/office/drawing/2010/slicer">
              <sle:slicer xmlns:sle="http://schemas.microsoft.com/office/drawing/2010/slicer" name="Siliconexpert Manufacturer"/>
            </a:graphicData>
          </a:graphic>
        </xdr:graphicFrame>
      </mc:Choice>
      <mc:Fallback xmlns="">
        <xdr:sp macro="" textlink="">
          <xdr:nvSpPr>
            <xdr:cNvPr id="0" name=""/>
            <xdr:cNvSpPr>
              <a:spLocks noTextEdit="1"/>
            </xdr:cNvSpPr>
          </xdr:nvSpPr>
          <xdr:spPr>
            <a:xfrm>
              <a:off x="9867899" y="5734050"/>
              <a:ext cx="2333625" cy="54578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16</xdr:col>
      <xdr:colOff>276225</xdr:colOff>
      <xdr:row>58</xdr:row>
      <xdr:rowOff>161925</xdr:rowOff>
    </xdr:from>
    <xdr:to>
      <xdr:col>20</xdr:col>
      <xdr:colOff>47625</xdr:colOff>
      <xdr:row>87</xdr:row>
      <xdr:rowOff>152400</xdr:rowOff>
    </xdr:to>
    <mc:AlternateContent xmlns:mc="http://schemas.openxmlformats.org/markup-compatibility/2006" xmlns:a14="http://schemas.microsoft.com/office/drawing/2010/main">
      <mc:Choice Requires="a14">
        <xdr:graphicFrame macro="">
          <xdr:nvGraphicFramePr>
            <xdr:cNvPr id="19" name="Product Line">
              <a:extLst>
                <a:ext uri="{FF2B5EF4-FFF2-40B4-BE49-F238E27FC236}">
                  <a16:creationId xmlns:a16="http://schemas.microsoft.com/office/drawing/2014/main" id="{9AFE18A6-1C91-479B-8550-7D90E0862962}"/>
                </a:ext>
              </a:extLst>
            </xdr:cNvPr>
            <xdr:cNvGraphicFramePr/>
          </xdr:nvGraphicFramePr>
          <xdr:xfrm>
            <a:off x="0" y="0"/>
            <a:ext cx="0" cy="0"/>
          </xdr:xfrm>
          <a:graphic>
            <a:graphicData uri="http://schemas.microsoft.com/office/drawing/2010/slicer">
              <sle:slicer xmlns:sle="http://schemas.microsoft.com/office/drawing/2010/slicer" name="Product Line"/>
            </a:graphicData>
          </a:graphic>
        </xdr:graphicFrame>
      </mc:Choice>
      <mc:Fallback xmlns="">
        <xdr:sp macro="" textlink="">
          <xdr:nvSpPr>
            <xdr:cNvPr id="0" name=""/>
            <xdr:cNvSpPr>
              <a:spLocks noTextEdit="1"/>
            </xdr:cNvSpPr>
          </xdr:nvSpPr>
          <xdr:spPr>
            <a:xfrm>
              <a:off x="9991725" y="11791950"/>
              <a:ext cx="2209800" cy="5514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190501</xdr:colOff>
      <xdr:row>0</xdr:row>
      <xdr:rowOff>160020</xdr:rowOff>
    </xdr:from>
    <xdr:to>
      <xdr:col>6</xdr:col>
      <xdr:colOff>297181</xdr:colOff>
      <xdr:row>3</xdr:row>
      <xdr:rowOff>37109</xdr:rowOff>
    </xdr:to>
    <xdr:pic>
      <xdr:nvPicPr>
        <xdr:cNvPr id="6" name="Picture 5">
          <a:extLst>
            <a:ext uri="{FF2B5EF4-FFF2-40B4-BE49-F238E27FC236}">
              <a16:creationId xmlns:a16="http://schemas.microsoft.com/office/drawing/2014/main" id="{E20BE971-485A-44BC-AC17-D184F22996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84861" y="160020"/>
          <a:ext cx="3154680" cy="479069"/>
        </a:xfrm>
        <a:prstGeom prst="rect">
          <a:avLst/>
        </a:prstGeom>
      </xdr:spPr>
    </xdr:pic>
    <xdr:clientData/>
  </xdr:twoCellAnchor>
  <xdr:twoCellAnchor>
    <xdr:from>
      <xdr:col>1</xdr:col>
      <xdr:colOff>79572</xdr:colOff>
      <xdr:row>5</xdr:row>
      <xdr:rowOff>868680</xdr:rowOff>
    </xdr:from>
    <xdr:to>
      <xdr:col>4</xdr:col>
      <xdr:colOff>571500</xdr:colOff>
      <xdr:row>5</xdr:row>
      <xdr:rowOff>1121945</xdr:rowOff>
    </xdr:to>
    <xdr:sp macro="" textlink="">
      <xdr:nvSpPr>
        <xdr:cNvPr id="8" name="Rectangle: Rounded Corners 6">
          <a:hlinkClick xmlns:r="http://schemas.openxmlformats.org/officeDocument/2006/relationships" r:id="rId11"/>
          <a:extLst>
            <a:ext uri="{FF2B5EF4-FFF2-40B4-BE49-F238E27FC236}">
              <a16:creationId xmlns:a16="http://schemas.microsoft.com/office/drawing/2014/main" id="{91E8ED69-95BD-4B95-8C72-4A6CA0A4C99C}"/>
            </a:ext>
          </a:extLst>
        </xdr:cNvPr>
        <xdr:cNvSpPr/>
      </xdr:nvSpPr>
      <xdr:spPr>
        <a:xfrm>
          <a:off x="673932" y="1744980"/>
          <a:ext cx="2275008" cy="253265"/>
        </a:xfrm>
        <a:prstGeom prst="roundRect">
          <a:avLst>
            <a:gd name="adj" fmla="val 50000"/>
          </a:avLst>
        </a:prstGeom>
        <a:solidFill>
          <a:srgbClr val="C0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t>Request a Consultation</a:t>
          </a:r>
        </a:p>
      </xdr:txBody>
    </xdr:sp>
    <xdr:clientData/>
  </xdr:twoCellAnchor>
  <xdr:twoCellAnchor editAs="oneCell">
    <xdr:from>
      <xdr:col>8</xdr:col>
      <xdr:colOff>294235</xdr:colOff>
      <xdr:row>116</xdr:row>
      <xdr:rowOff>170400</xdr:rowOff>
    </xdr:from>
    <xdr:to>
      <xdr:col>11</xdr:col>
      <xdr:colOff>251461</xdr:colOff>
      <xdr:row>118</xdr:row>
      <xdr:rowOff>97641</xdr:rowOff>
    </xdr:to>
    <xdr:pic>
      <xdr:nvPicPr>
        <xdr:cNvPr id="9" name="Picture 8">
          <a:extLst>
            <a:ext uri="{FF2B5EF4-FFF2-40B4-BE49-F238E27FC236}">
              <a16:creationId xmlns:a16="http://schemas.microsoft.com/office/drawing/2014/main" id="{F92E1EFC-337E-4DB9-B89E-ACE6AF650B6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171035" y="22512240"/>
          <a:ext cx="1786026" cy="29300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ohamed Mahrous" refreshedDate="45224.550653472223" createdVersion="8" refreshedVersion="8" minRefreshableVersion="3" recordCount="75" xr:uid="{73A9A3CA-DB75-4968-A0EB-C351E3AC6BAF}">
  <cacheSource type="worksheet">
    <worksheetSource name="Table1"/>
  </cacheSource>
  <cacheFields count="16">
    <cacheField name="IDX" numFmtId="0">
      <sharedItems containsSemiMixedTypes="0" containsString="0" containsNumber="1" containsInteger="1" minValue="1" maxValue="75"/>
    </cacheField>
    <cacheField name="CPN" numFmtId="0">
      <sharedItems containsNonDate="0" containsString="0" containsBlank="1"/>
    </cacheField>
    <cacheField name="MPN" numFmtId="0">
      <sharedItems/>
    </cacheField>
    <cacheField name="MAN" numFmtId="0">
      <sharedItems/>
    </cacheField>
    <cacheField name="DESCRIPTION" numFmtId="0">
      <sharedItems containsNonDate="0" containsString="0" containsBlank="1"/>
    </cacheField>
    <cacheField name="Part Status" numFmtId="0">
      <sharedItems/>
    </cacheField>
    <cacheField name="Siliconexpert Part Number" numFmtId="0">
      <sharedItems/>
    </cacheField>
    <cacheField name="Siliconexpert Manufacturer" numFmtId="0">
      <sharedItems count="135">
        <s v="Yageo"/>
        <s v="TDK"/>
        <s v="Nichicon"/>
        <s v="KYOCERA AVX Components Corporation"/>
        <s v="Murata Manufacturing"/>
        <s v="Vishay"/>
        <s v="onsemi"/>
        <s v="Diodes Incorporated"/>
        <s v="Micro Commercial Components"/>
        <s v="Microchip Technology"/>
        <s v="Infineon Technologies AG"/>
        <s v="Semtech"/>
        <s v="PHOENIX CONTACT" u="1"/>
        <s v="Samtec" u="1"/>
        <s v="Molex" u="1"/>
        <s v="TE Connectivity" u="1"/>
        <s v="I-PEX Inc" u="1"/>
        <s v="Amphenol Communications Solutions" u="1"/>
        <s v="Wuerth Elektronik GmbH &amp; Co. KG" u="1"/>
        <s v="Lite-On Technology" u="1"/>
        <s v="Mac-Eight Co.,Ltd" u="1"/>
        <s v="Grayhill" u="1"/>
        <s v="E-Switch" u="1"/>
        <s v="Texas Instruments" u="1"/>
        <s v="STMicroelectronics" u="1"/>
        <s v="Future Technology Devices International Limited" u="1"/>
        <s v="NXP Semiconductors" u="1"/>
        <s v="Micro Crystal AG" u="1"/>
        <s v="ROHM Semiconductor" u="1"/>
        <s v="Pulse Electronics" u="1"/>
        <s v="Analog Devices" u="1"/>
        <s v="ECS, Inc. International" u="1"/>
        <s v="Panasonic" u="1"/>
        <s v="Walsin Technology" u="1"/>
        <s v="Jauch Quartz GmbH" u="1"/>
        <s v="CnC Tech, LLC" u="1"/>
        <s v="PUI Audio, Inc" u="1"/>
        <s v="Honeywell" u="1"/>
        <s v="Abracon" u="1"/>
        <s v="CONEC Elektronische Bauelemente GmbH" u="1"/>
        <s v="PennEngineering" u="1"/>
        <s v="Nexperia" u="1"/>
        <s v="NIC Components Corp" u="1"/>
        <s v="KOA Speer Electronics" u="1"/>
        <s v="Stackpole Electronics, Inc" u="1"/>
        <s v="KEMET Corporation" u="1"/>
        <s v="Samsung Electro-Mechanics" u="1"/>
        <s v="Major League Electronics" u="1"/>
        <s v="Keystone Electronics Corp" u="1"/>
        <s v="Dow" u="1"/>
        <s v="Kingstate Electronics" u="1"/>
        <s v="Conductive Containers" u="1"/>
        <s v="Brady Corporation" u="1"/>
        <s v="Eaton" u="1"/>
        <s v="Littelfuse" u="1"/>
        <s v="Renesas Electronics" u="1"/>
        <s v="MaxLinear" u="1"/>
        <s v="Schurter" u="1"/>
        <s v="Winbond Electronics" u="1"/>
        <s v="Micron Technology" u="1"/>
        <s v="Integrated Silicon Solution Inc" u="1"/>
        <s v="Laird Performance Materials" u="1"/>
        <s v="SUMIDA CORPORATION" u="1"/>
        <s v="CITIZEN FINEDEVICE CO.,LTD" u="1"/>
        <s v="TT Electronics" u="1"/>
        <s v="CHEMI-CON" u="1"/>
        <s v="J.S.T.MFG.CO.,LTD" u="1"/>
        <s v="Kyocera" u="1"/>
        <s v="Sanmina Corporation" u="1"/>
        <s v="Aavid Thermalloy" u="1"/>
        <s v="Wakefield Thermal, Inc" u="1"/>
        <s v="CTS Corporation" u="1"/>
        <s v="Comchip Technology" u="1"/>
        <s v="Bourns" u="1"/>
        <s v="Venkel" u="1"/>
        <s v="SUNTSU ELECTRONICS, INC" u="1"/>
        <s v="Hardware Specialty" u="1"/>
        <s v="Bivar" u="1"/>
        <s v="OLE WOLFF ELECTRONICS" u="1"/>
        <s v="Rayovac" u="1"/>
        <s v="Taiyo Yuden" u="1"/>
        <s v="Kingbright Company, LLC" u="1"/>
        <s v="Essentra Components" u="1"/>
        <s v="3M" u="1"/>
        <s v="Yeebo Display Ltd" u="1"/>
        <s v="Truly Semiconductors Limited" u="1"/>
        <s v="Challenge Electronics, Inc" u="1"/>
        <s v="Intel" u="1"/>
        <s v="Tekmos" u="1"/>
        <s v="Macronix International" u="1"/>
        <s v="Taiwan Semiconductor" u="1"/>
        <s v="SMC Diode Solutions Co. LTD" u="1"/>
        <s v="Fox Electronics" u="1"/>
        <s v="Mill-Max" u="1"/>
        <s v="CREE LED" u="1"/>
        <s v="Sullins Connector Solutions" u="1"/>
        <s v="Omron" u="1"/>
        <s v="Hirose Electric" u="1"/>
        <s v="Memory Protection Devices, Inc" u="1"/>
        <s v="Coilcraft" u="1"/>
        <s v="Ohmite Mfg Co" u="1"/>
        <s v="CUI Devices" u="1"/>
        <s v="Digi International" u="1"/>
        <s v="Fujikura Ltd" u="1"/>
        <s v="Johanson Dielectrics" u="1"/>
        <s v="Mag.Layers Scientific-Technics Co., Ltd" u="1"/>
        <s v="Chilisin" u="1"/>
        <s v="Components Corporation" u="1"/>
        <s v="Epson America, Inc" u="1"/>
        <s v="Standex Electronics, Inc" u="1"/>
        <s v="Renata SA" u="1"/>
        <s v="Kycon" u="1"/>
        <s v="LOTES Co., Ltd" u="1"/>
        <s v="SanDisk" u="1"/>
        <s v="Taitien Electronics" u="1"/>
        <s v="Wieson Technologies" u="1"/>
        <s v="ams OSRAM" u="1"/>
        <s v="ILSI America" u="1"/>
        <s v="Henkel" u="1"/>
        <s v="Lelon Electronics" u="1"/>
        <s v="Fuzetec Technology" u="1"/>
        <s v="Mu Link Electronics" u="1"/>
        <s v="Toshiba" u="1"/>
        <s v="DB Products Limited" u="1"/>
        <s v="Cirrus Logic" u="1"/>
        <s v="Central Technologies" u="1"/>
        <s v="Allegro MicroSystems" u="1"/>
        <s v="ADAM TECH" u="1"/>
        <s v="East Electronics Corp" u="1"/>
        <s v="Mallory Sonalert Products" u="1"/>
        <s v="Cornell Dubilier Electronics" u="1"/>
        <s v="Oupiin Enterprise Co.,Ltd" u="1"/>
        <s v="Global Connector Technology" u="1"/>
        <s v="TXC Corporation" u="1"/>
        <s v="IQD Frequency Products" u="1"/>
      </sharedItems>
    </cacheField>
    <cacheField name="Product Line" numFmtId="0">
      <sharedItems count="137">
        <s v="Capacitor Ceramic Multilayer"/>
        <s v="Capacitor Aluminum Electrolytic"/>
        <s v="Common Mode Chokes - CMCs"/>
        <s v="Rectifiers"/>
        <s v="Transient Voltage Suppressors - TVS Diodes"/>
        <s v="Ferrite Beads"/>
        <s v="Resistor Fixed Single-Surface Mount"/>
        <s v="USB Interface ICs"/>
        <s v="MOSFETs"/>
        <s v="Supervisory Circuits"/>
        <s v="Power Switches"/>
        <s v="Capacitor Tantalum Solid"/>
        <s v="Bridge Rectifiers"/>
        <s v="ESD Suppressors"/>
        <s v="Sensor Accessories" u="1"/>
        <s v="Connector Headers and PCB Receptacles" u="1"/>
        <s v="Connector USB" u="1"/>
        <s v="Connector Memory Card" u="1"/>
        <s v="Connector Telephone and Telecom" u="1"/>
        <s v="Inductor Surface Mount" u="1"/>
        <s v="LEDs" u="1"/>
        <s v="Connector Socket" u="1"/>
        <s v="Standoffs" u="1"/>
        <s v="Switch DIP" u="1"/>
        <s v="Switch Tactile" u="1"/>
        <s v="Motor Controller and Driver ICs" u="1"/>
        <s v="Bus Line Transceivers" u="1"/>
        <s v="Signal Buffers and Repeaters" u="1"/>
        <s v="Audio Amplifiers" u="1"/>
        <s v="Real Time Clocks" u="1"/>
        <s v="USB Power Switches" u="1"/>
        <s v="Telecom Transformers" u="1"/>
        <s v="Linear Regulators" u="1"/>
        <s v="Linear Comparators" u="1"/>
        <s v="DC to DC Converter and Switching Regulator Module" u="1"/>
        <s v="Crystals" u="1"/>
        <s v="Antennas" u="1"/>
        <s v="Batteries" u="1"/>
        <s v="Inverters and Schmitt Triggers" u="1"/>
        <s v="Microcontrollers - MCUs" u="1"/>
        <s v="RF Transceivers" u="1"/>
        <s v="Thermistors" u="1"/>
        <s v="Microphones" u="1"/>
        <s v="Specialized Sensors" u="1"/>
        <s v="Board Mount Pressure Sensors" u="1"/>
        <s v="Ambient Light Sensors" u="1"/>
        <s v="Connector Circular" u="1"/>
        <s v="Data Acquisition Systems" u="1"/>
        <s v="Resonators" u="1"/>
        <s v="Switch Detector" u="1"/>
        <s v="Battery Contacts, Clips and Holders" u="1"/>
        <s v="Paints and Coatings" u="1"/>
        <s v="Specialized Materials and Chemicals" u="1"/>
        <s v="Speakers" u="1"/>
        <s v="Cartons" u="1"/>
        <s v="Labels" u="1"/>
        <s v="Connector FFC-FPC" u="1"/>
        <s v="Buffers and Line Drivers" u="1"/>
        <s v="Fuses" u="1"/>
        <s v="Specialized Power ICs and Modules" u="1"/>
        <s v="Flash" u="1"/>
        <s v="Hot Swap Controllers" u="1"/>
        <s v="Zener" u="1"/>
        <s v="Varistors" u="1"/>
        <s v="Flip Flops" u="1"/>
        <s v="Battery Management ICs" u="1"/>
        <s v="OR Controllers" u="1"/>
        <s v="Counter Shift Registers" u="1"/>
        <s v="Bus Transceivers" u="1"/>
        <s v="Level Translators" u="1"/>
        <s v="Current Regulator Diodes" u="1"/>
        <s v="Operational Amplifiers - Op Amps" u="1"/>
        <s v="Clock Generators and Synthesizers" u="1"/>
        <s v="Logic Gates" u="1"/>
        <s v="DC to DC Converter and Switching Regulator Chip" u="1"/>
        <s v="PWM and Resonant Controllers" u="1"/>
        <s v="Silicon Controlled Rectifiers - SCRs" u="1"/>
        <s v="GP BJT" u="1"/>
        <s v="Capacitor Tantalum Polymer" u="1"/>
        <s v="Capacitor Aluminum Polymer" u="1"/>
        <s v="Magnetoresistive Sensors" u="1"/>
        <s v="Misc Products" u="1"/>
        <s v="Heat Sinks" u="1"/>
        <s v="Analog to Digital Converters - ADCs" u="1"/>
        <s v="EEPROM" u="1"/>
        <s v="Charge Pump" u="1"/>
        <s v="Voltage References" u="1"/>
        <s v="Analog Switch Multiplexers" u="1"/>
        <s v="Resistor Networks and Arrays" u="1"/>
        <s v="Resistor Trimmers, Potentiometers and Rheostats" u="1"/>
        <s v="Washers" u="1"/>
        <s v="Lighting Accessories" u="1"/>
        <s v="Thermal Management Accessories" u="1"/>
        <s v="Audio Indicators and Alerts" u="1"/>
        <s v="Mechanical Encoders" u="1"/>
        <s v="PCB Spacers and Supports" u="1"/>
        <s v="LCD Character Modules" u="1"/>
        <s v="Microprocessors - MPUs" u="1"/>
        <s v="Digital Isolators" u="1"/>
        <s v="Latches" u="1"/>
        <s v="Specialized Interfaces" u="1"/>
        <s v="SRAM Chip" u="1"/>
        <s v="Application Processors and SOCs" u="1"/>
        <s v="SMD Crystal Oscillators" u="1"/>
        <s v="PTC Resettable Fuses" u="1"/>
        <s v="Connector Jumpers and Shunts" u="1"/>
        <s v="Test Clips, Leads and Probes - End Connectors" u="1"/>
        <s v="LED Drivers" u="1"/>
        <s v="DRAM Chip" u="1"/>
        <s v="802.15.4 LR-WPAN" u="1"/>
        <s v="Temperature and Humidity Sensors" u="1"/>
        <s v="Switch Reed" u="1"/>
        <s v="Connector D-Subminiature" u="1"/>
        <s v="USB Transceivers" u="1"/>
        <s v="Ethernet Controllers" u="1"/>
        <s v="Connector Audio and Video" u="1"/>
        <s v="Flash Cards" u="1"/>
        <s v="LVDS" u="1"/>
        <s v="Digital Signal Processors - DSPs" u="1"/>
        <s v="PMIC Solutions" u="1"/>
        <s v="DC to DC Controllers" u="1"/>
        <s v="Image Sensors" u="1"/>
        <s v="Solders" u="1"/>
        <s v="Timers" u="1"/>
        <s v="Bus Switches" u="1"/>
        <s v="Hall Effect Sensors" u="1"/>
        <s v="EMI Filters" u="1"/>
        <s v="MEMS Oscillators" u="1"/>
        <s v="Infrared Emitters" u="1"/>
        <s v="Photodetectors" u="1"/>
        <s v="Instrumentation Amplifiers" u="1"/>
        <s v="Capacitor Feed Through" u="1"/>
        <s v="JFETs" u="1"/>
        <s v="Digital to Analog Converters - DACs" u="1"/>
        <s v="IGBT and MOSFET Gate Driver Photocouplers" u="1"/>
        <s v="Capacitor Electric Double Layer- Supercaps" u="1"/>
        <s v="Accelerometers" u="1"/>
      </sharedItems>
    </cacheField>
    <cacheField name="Is the part fabricated solely in Israel?" numFmtId="0">
      <sharedItems count="6">
        <s v="Fabricated outside of Israel"/>
        <s v="Fabricated in multiple countries"/>
        <s v="Fabricated solely in Israel"/>
        <s v="Obsolete"/>
        <s v="Unknown" u="1"/>
        <s v="N/R" u="1"/>
      </sharedItems>
    </cacheField>
    <cacheField name="Is the part assembled solely in Israel?" numFmtId="0">
      <sharedItems count="5">
        <s v="Assembled outside of Israel"/>
        <s v="Assembled in multiple countries"/>
        <s v="Obsolete"/>
        <s v="Assembled solely in Israel"/>
        <s v="Unknown" u="1"/>
      </sharedItems>
    </cacheField>
    <cacheField name="Production Halt Possibility? Based on Israel- Palestine Tension" numFmtId="0">
      <sharedItems/>
    </cacheField>
    <cacheField name="Assembly Site Status" numFmtId="0">
      <sharedItems count="5">
        <s v="Multiple Sites, Different Geo"/>
        <s v="Multiple Sites, Same Geo"/>
        <s v="Obsolete"/>
        <s v="Single Site"/>
        <s v="Unknown" u="1"/>
      </sharedItems>
    </cacheField>
    <cacheField name="Fabrication Site Status" numFmtId="0">
      <sharedItems count="6">
        <s v="Multiple Sites, Different Geo"/>
        <s v="Single Site"/>
        <s v="Multiple Sites, Same Geo"/>
        <s v="Obsolete"/>
        <s v="Unknown" u="1"/>
        <s v="N/R" u="1"/>
      </sharedItems>
    </cacheField>
    <cacheField name="Alternative Part Numbers with Manufacturing Process take place out of Israel OR Has Alternative Facilities in Other Countries" numFmtId="0">
      <sharedItems count="3">
        <s v="Unlikely have points of failure based on Israel - Palestine Tension"/>
        <s v="Alternative Part number(s) is available"/>
        <s v="Obsolete"/>
      </sharedItems>
    </cacheField>
    <cacheField name="Count of Alternative Part Numbers with Manufacturing Process take place out of Israel OR Has Alternative Facilities in Other Countries" numFmtId="0">
      <sharedItems containsMixedTypes="1" containsNumber="1" containsInteger="1" minValue="1" maxValue="315"/>
    </cacheField>
  </cacheFields>
  <extLst>
    <ext xmlns:x14="http://schemas.microsoft.com/office/spreadsheetml/2009/9/main" uri="{725AE2AE-9491-48be-B2B4-4EB974FC3084}">
      <x14:pivotCacheDefinition pivotCacheId="117108363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
  <r>
    <n v="1"/>
    <m/>
    <s v="CS0402KRX7R8BB104"/>
    <s v="Yageo"/>
    <m/>
    <s v="Direct Match"/>
    <s v="CS0402KRX7R8BB104"/>
    <x v="0"/>
    <x v="0"/>
    <x v="0"/>
    <x v="0"/>
    <s v="Assembled-Fabricated  outside of Israel"/>
    <x v="0"/>
    <x v="0"/>
    <x v="0"/>
    <s v="Unlikely have points of failure based on Israel - Palestine Tension"/>
  </r>
  <r>
    <n v="2"/>
    <m/>
    <s v="CGA4J2X7R2A104K125AA"/>
    <s v="TDK"/>
    <m/>
    <s v="Direct Match"/>
    <s v="CGA4J2X7R2A104K125AA"/>
    <x v="1"/>
    <x v="0"/>
    <x v="0"/>
    <x v="0"/>
    <s v="Assembled-Fabricated  outside of Israel"/>
    <x v="0"/>
    <x v="1"/>
    <x v="0"/>
    <s v="Unlikely have points of failure based on Israel - Palestine Tension"/>
  </r>
  <r>
    <n v="3"/>
    <m/>
    <s v="UCD1V221MNL1GS"/>
    <s v="Nichicon"/>
    <m/>
    <s v="Direct Match"/>
    <s v="UCD1V221MNL1GS"/>
    <x v="2"/>
    <x v="1"/>
    <x v="0"/>
    <x v="0"/>
    <s v="Assembled-Fabricated  outside of Israel"/>
    <x v="0"/>
    <x v="2"/>
    <x v="0"/>
    <s v="Unlikely have points of failure based on Israel - Palestine Tension"/>
  </r>
  <r>
    <n v="4"/>
    <m/>
    <s v="04025U3R9CAT2A"/>
    <s v="KYOCERA AVX Components Corporation"/>
    <m/>
    <s v="Direct Match"/>
    <s v="04025U3R9CAT2A"/>
    <x v="3"/>
    <x v="0"/>
    <x v="1"/>
    <x v="1"/>
    <s v="Possible Production Halt"/>
    <x v="0"/>
    <x v="0"/>
    <x v="0"/>
    <s v="Unlikely have points of failure based on Israel - Palestine Tension"/>
  </r>
  <r>
    <n v="5"/>
    <m/>
    <s v="GRM188C81C475KE11D"/>
    <s v="Murata Manufacturing"/>
    <m/>
    <s v="Direct Match"/>
    <s v="GRM188C81C475KE11D"/>
    <x v="4"/>
    <x v="0"/>
    <x v="0"/>
    <x v="0"/>
    <s v="Assembled-Fabricated  outside of Israel"/>
    <x v="0"/>
    <x v="0"/>
    <x v="0"/>
    <s v="Unlikely have points of failure based on Israel - Palestine Tension"/>
  </r>
  <r>
    <n v="6"/>
    <m/>
    <s v="VJ0603D101JXAQJHT"/>
    <s v="Vishay"/>
    <m/>
    <s v="Direct Match"/>
    <s v="VJ0603D101JXAQJHT"/>
    <x v="5"/>
    <x v="0"/>
    <x v="2"/>
    <x v="1"/>
    <s v="Possible Production Halt"/>
    <x v="0"/>
    <x v="1"/>
    <x v="1"/>
    <n v="315"/>
  </r>
  <r>
    <n v="7"/>
    <m/>
    <s v="DLP2ADN900HL4L"/>
    <s v="Murata Manufacturing"/>
    <m/>
    <s v="Direct Match"/>
    <s v="DLP2ADN900HL4L"/>
    <x v="4"/>
    <x v="2"/>
    <x v="0"/>
    <x v="0"/>
    <s v="Assembled-Fabricated  outside of Israel"/>
    <x v="0"/>
    <x v="0"/>
    <x v="0"/>
    <s v="Unlikely have points of failure based on Israel - Palestine Tension"/>
  </r>
  <r>
    <n v="8"/>
    <m/>
    <s v="NRVBAF440T3G"/>
    <s v="onsemi"/>
    <m/>
    <s v="Direct Match"/>
    <s v="NRVBAF440T3G"/>
    <x v="6"/>
    <x v="3"/>
    <x v="0"/>
    <x v="0"/>
    <s v="Assembled-Fabricated  outside of Israel"/>
    <x v="1"/>
    <x v="1"/>
    <x v="0"/>
    <s v="Unlikely have points of failure based on Israel - Palestine Tension"/>
  </r>
  <r>
    <n v="9"/>
    <m/>
    <s v="SMAJ58A-13-F"/>
    <s v="Diodes Incorporated"/>
    <m/>
    <s v="Direct Match"/>
    <s v="SMAJ58A-13-F"/>
    <x v="7"/>
    <x v="4"/>
    <x v="0"/>
    <x v="0"/>
    <s v="Assembled-Fabricated  outside of Israel"/>
    <x v="0"/>
    <x v="2"/>
    <x v="0"/>
    <s v="Unlikely have points of failure based on Israel - Palestine Tension"/>
  </r>
  <r>
    <n v="10"/>
    <m/>
    <s v="BAT54WS-TP"/>
    <s v="Micro Commercial Components"/>
    <m/>
    <s v="Direct Match"/>
    <s v="BAT54WS-TP"/>
    <x v="8"/>
    <x v="3"/>
    <x v="0"/>
    <x v="0"/>
    <s v="Assembled-Fabricated  outside of Israel"/>
    <x v="1"/>
    <x v="1"/>
    <x v="0"/>
    <s v="Unlikely have points of failure based on Israel - Palestine Tension"/>
  </r>
  <r>
    <n v="11"/>
    <m/>
    <s v="BLM18BD252SZ1D"/>
    <s v="Murata Manufacturing"/>
    <m/>
    <s v="Direct Match"/>
    <s v="BLM18BD252SZ1D"/>
    <x v="4"/>
    <x v="5"/>
    <x v="0"/>
    <x v="0"/>
    <s v="Assembled-Fabricated  outside of Israel"/>
    <x v="0"/>
    <x v="0"/>
    <x v="0"/>
    <s v="Unlikely have points of failure based on Israel - Palestine Tension"/>
  </r>
  <r>
    <n v="12"/>
    <m/>
    <s v="CRCW04020000Z0EDHP"/>
    <s v="Vishay"/>
    <m/>
    <s v="Direct Match"/>
    <s v="CRCW04020000Z0EDHP"/>
    <x v="5"/>
    <x v="6"/>
    <x v="1"/>
    <x v="1"/>
    <s v="Possible Production Halt"/>
    <x v="0"/>
    <x v="0"/>
    <x v="0"/>
    <s v="Unlikely have points of failure based on Israel - Palestine Tension"/>
  </r>
  <r>
    <n v="13"/>
    <m/>
    <s v="CRCW0402100RFKEDHP"/>
    <s v="Vishay"/>
    <m/>
    <s v="Direct Match"/>
    <s v="CRCW0402100RFKEDHP"/>
    <x v="5"/>
    <x v="6"/>
    <x v="2"/>
    <x v="1"/>
    <s v="Possible Production Halt"/>
    <x v="0"/>
    <x v="2"/>
    <x v="1"/>
    <n v="3"/>
  </r>
  <r>
    <n v="14"/>
    <m/>
    <s v="TNPW040278K7BEED"/>
    <s v="Vishay"/>
    <m/>
    <s v="Direct Match"/>
    <s v="TNPW040278K7BEED"/>
    <x v="5"/>
    <x v="6"/>
    <x v="1"/>
    <x v="1"/>
    <s v="Possible Production Halt"/>
    <x v="0"/>
    <x v="0"/>
    <x v="0"/>
    <s v="Unlikely have points of failure based on Israel - Palestine Tension"/>
  </r>
  <r>
    <n v="15"/>
    <m/>
    <s v="CRCW04021R00FKEDC"/>
    <s v="Vishay"/>
    <m/>
    <s v="Direct Match"/>
    <s v="CRCW04021R00FKEDC"/>
    <x v="5"/>
    <x v="6"/>
    <x v="0"/>
    <x v="1"/>
    <s v="Possible Production Halt"/>
    <x v="0"/>
    <x v="1"/>
    <x v="0"/>
    <s v="Unlikely have points of failure based on Israel - Palestine Tension"/>
  </r>
  <r>
    <n v="16"/>
    <m/>
    <s v="CRCW040227R4FKED"/>
    <s v="Vishay"/>
    <m/>
    <s v="Direct Match"/>
    <s v="CRCW040227R4FKED"/>
    <x v="5"/>
    <x v="6"/>
    <x v="2"/>
    <x v="1"/>
    <s v="Possible Production Halt"/>
    <x v="0"/>
    <x v="2"/>
    <x v="1"/>
    <n v="142"/>
  </r>
  <r>
    <n v="17"/>
    <m/>
    <s v="TNPW040217K8BEED"/>
    <s v="Vishay"/>
    <m/>
    <s v="Direct Match"/>
    <s v="TNPW040217K8BEED"/>
    <x v="5"/>
    <x v="6"/>
    <x v="1"/>
    <x v="1"/>
    <s v="Possible Production Halt"/>
    <x v="0"/>
    <x v="0"/>
    <x v="0"/>
    <s v="Unlikely have points of failure based on Israel - Palestine Tension"/>
  </r>
  <r>
    <n v="18"/>
    <m/>
    <s v="CRCW0402332RFKEDHP"/>
    <s v="Vishay"/>
    <m/>
    <s v="Direct Match"/>
    <s v="CRCW0402332RFKEDHP"/>
    <x v="5"/>
    <x v="6"/>
    <x v="2"/>
    <x v="1"/>
    <s v="Possible Production Halt"/>
    <x v="0"/>
    <x v="1"/>
    <x v="1"/>
    <n v="2"/>
  </r>
  <r>
    <n v="19"/>
    <m/>
    <s v="TNPW04022K87BEED"/>
    <s v="Vishay"/>
    <m/>
    <s v="Direct Match"/>
    <s v="TNPW04022K87BEED"/>
    <x v="5"/>
    <x v="6"/>
    <x v="1"/>
    <x v="1"/>
    <s v="Possible Production Halt"/>
    <x v="0"/>
    <x v="0"/>
    <x v="0"/>
    <s v="Unlikely have points of failure based on Israel - Palestine Tension"/>
  </r>
  <r>
    <n v="20"/>
    <m/>
    <s v="TNPW040212K0BEED"/>
    <s v="Vishay"/>
    <m/>
    <s v="Direct Match"/>
    <s v="TNPW040212K0BEED"/>
    <x v="5"/>
    <x v="6"/>
    <x v="1"/>
    <x v="1"/>
    <s v="Possible Production Halt"/>
    <x v="0"/>
    <x v="0"/>
    <x v="0"/>
    <s v="Unlikely have points of failure based on Israel - Palestine Tension"/>
  </r>
  <r>
    <n v="21"/>
    <m/>
    <s v="CRCW0402845KFKED"/>
    <s v="Vishay"/>
    <m/>
    <s v="Direct Match"/>
    <s v="CRCW0402845KFKED"/>
    <x v="5"/>
    <x v="6"/>
    <x v="2"/>
    <x v="1"/>
    <s v="Possible Production Halt"/>
    <x v="0"/>
    <x v="1"/>
    <x v="1"/>
    <n v="91"/>
  </r>
  <r>
    <n v="22"/>
    <m/>
    <s v="CRCW12061K00FKEAHP"/>
    <s v="Vishay"/>
    <m/>
    <s v="Direct Match"/>
    <s v="CRCW12061K00FKEAHP"/>
    <x v="5"/>
    <x v="6"/>
    <x v="2"/>
    <x v="1"/>
    <s v="Possible Production Halt"/>
    <x v="0"/>
    <x v="1"/>
    <x v="1"/>
    <n v="9"/>
  </r>
  <r>
    <n v="23"/>
    <m/>
    <s v="TNPW040247K5BEED"/>
    <s v="Vishay"/>
    <m/>
    <s v="Direct Match"/>
    <s v="TNPW040247K5BEED"/>
    <x v="5"/>
    <x v="6"/>
    <x v="1"/>
    <x v="1"/>
    <s v="Possible Production Halt"/>
    <x v="0"/>
    <x v="0"/>
    <x v="0"/>
    <s v="Unlikely have points of failure based on Israel - Palestine Tension"/>
  </r>
  <r>
    <n v="24"/>
    <m/>
    <s v="TNPW040233K2BEED"/>
    <s v="Vishay"/>
    <m/>
    <s v="Direct Match"/>
    <s v="TNPW040233K2BEED"/>
    <x v="5"/>
    <x v="6"/>
    <x v="1"/>
    <x v="1"/>
    <s v="Possible Production Halt"/>
    <x v="0"/>
    <x v="0"/>
    <x v="0"/>
    <s v="Unlikely have points of failure based on Israel - Palestine Tension"/>
  </r>
  <r>
    <n v="25"/>
    <m/>
    <s v="CRCW04021M69FKED"/>
    <s v="Vishay"/>
    <m/>
    <s v="Direct Match"/>
    <s v="CRCW04021M69FKED"/>
    <x v="5"/>
    <x v="6"/>
    <x v="2"/>
    <x v="1"/>
    <s v="Possible Production Halt"/>
    <x v="0"/>
    <x v="1"/>
    <x v="1"/>
    <n v="68"/>
  </r>
  <r>
    <n v="26"/>
    <m/>
    <s v="TNPW040275K0BEED"/>
    <s v="Vishay"/>
    <m/>
    <s v="Direct Match"/>
    <s v="TNPW040275K0BEED"/>
    <x v="5"/>
    <x v="6"/>
    <x v="1"/>
    <x v="1"/>
    <s v="Possible Production Halt"/>
    <x v="0"/>
    <x v="0"/>
    <x v="0"/>
    <s v="Unlikely have points of failure based on Israel - Palestine Tension"/>
  </r>
  <r>
    <n v="27"/>
    <m/>
    <s v="TNPW0402499RBEED"/>
    <s v="Vishay"/>
    <m/>
    <s v="Direct Match"/>
    <s v="TNPW0402499RBEED"/>
    <x v="5"/>
    <x v="6"/>
    <x v="1"/>
    <x v="1"/>
    <s v="Possible Production Halt"/>
    <x v="0"/>
    <x v="0"/>
    <x v="0"/>
    <s v="Unlikely have points of failure based on Israel - Palestine Tension"/>
  </r>
  <r>
    <n v="28"/>
    <m/>
    <s v="TNPW040226K7BEED"/>
    <s v="Vishay"/>
    <m/>
    <s v="Direct Match"/>
    <s v="TNPW040226K7BEED"/>
    <x v="5"/>
    <x v="6"/>
    <x v="1"/>
    <x v="1"/>
    <s v="Possible Production Halt"/>
    <x v="0"/>
    <x v="0"/>
    <x v="0"/>
    <s v="Unlikely have points of failure based on Israel - Palestine Tension"/>
  </r>
  <r>
    <n v="29"/>
    <m/>
    <s v="TNPW04024K99BEED"/>
    <s v="Vishay"/>
    <m/>
    <s v="Direct Match"/>
    <s v="TNPW04024K99BEED"/>
    <x v="5"/>
    <x v="6"/>
    <x v="1"/>
    <x v="1"/>
    <s v="Possible Production Halt"/>
    <x v="0"/>
    <x v="0"/>
    <x v="0"/>
    <s v="Unlikely have points of failure based on Israel - Palestine Tension"/>
  </r>
  <r>
    <n v="30"/>
    <m/>
    <s v="USB5533B-5000JZX"/>
    <s v="Microchip Technology"/>
    <m/>
    <s v="Direct Match"/>
    <s v="USB5533B-5000JZX"/>
    <x v="9"/>
    <x v="7"/>
    <x v="3"/>
    <x v="2"/>
    <s v="Obsolete"/>
    <x v="2"/>
    <x v="3"/>
    <x v="2"/>
    <s v="Obsolete"/>
  </r>
  <r>
    <n v="31"/>
    <m/>
    <s v="Si1499DH-T1-E3"/>
    <s v="Vishay"/>
    <m/>
    <s v="Direct Match"/>
    <s v="Si1499DH-T1-E3"/>
    <x v="5"/>
    <x v="8"/>
    <x v="2"/>
    <x v="0"/>
    <s v="Possible Production Halt"/>
    <x v="3"/>
    <x v="1"/>
    <x v="1"/>
    <n v="1"/>
  </r>
  <r>
    <n v="32"/>
    <m/>
    <s v="CRCW04022K00FKTD"/>
    <s v="Vishay"/>
    <m/>
    <s v="Direct Match"/>
    <s v="CRCW04022K00FKTD"/>
    <x v="5"/>
    <x v="6"/>
    <x v="2"/>
    <x v="3"/>
    <s v="Possible Production Halt"/>
    <x v="1"/>
    <x v="1"/>
    <x v="1"/>
    <n v="244"/>
  </r>
  <r>
    <n v="33"/>
    <m/>
    <s v="CRCW040210R0JNEDIF"/>
    <s v="Vishay"/>
    <m/>
    <s v="Direct Match"/>
    <s v="CRCW040210R0JNEDIF"/>
    <x v="5"/>
    <x v="6"/>
    <x v="2"/>
    <x v="1"/>
    <s v="Possible Production Halt"/>
    <x v="0"/>
    <x v="1"/>
    <x v="1"/>
    <n v="120"/>
  </r>
  <r>
    <n v="34"/>
    <m/>
    <s v="MCS04020D7501BE000"/>
    <s v="Vishay"/>
    <m/>
    <s v="Direct Match"/>
    <s v="MCS04020D7501BE000"/>
    <x v="5"/>
    <x v="6"/>
    <x v="1"/>
    <x v="1"/>
    <s v="Possible Production Halt"/>
    <x v="0"/>
    <x v="0"/>
    <x v="0"/>
    <s v="Unlikely have points of failure based on Israel - Palestine Tension"/>
  </r>
  <r>
    <n v="35"/>
    <m/>
    <s v="NCP302HSN27T1G"/>
    <s v="onsemi"/>
    <m/>
    <s v="Direct Match"/>
    <s v="NCP302HSN27T1G"/>
    <x v="6"/>
    <x v="9"/>
    <x v="3"/>
    <x v="2"/>
    <s v="Obsolete"/>
    <x v="2"/>
    <x v="3"/>
    <x v="2"/>
    <s v="Obsolete"/>
  </r>
  <r>
    <n v="36"/>
    <m/>
    <s v="BSS138-NL"/>
    <s v="onsemi"/>
    <m/>
    <s v="Direct Match"/>
    <s v="BSS138-NL"/>
    <x v="6"/>
    <x v="8"/>
    <x v="3"/>
    <x v="2"/>
    <s v="Obsolete"/>
    <x v="2"/>
    <x v="3"/>
    <x v="2"/>
    <s v="Obsolete"/>
  </r>
  <r>
    <n v="37"/>
    <m/>
    <s v="BSS 138"/>
    <s v="Infineon Technologies AG"/>
    <m/>
    <s v="Direct Match"/>
    <s v="BSS 138"/>
    <x v="10"/>
    <x v="8"/>
    <x v="3"/>
    <x v="2"/>
    <s v="Obsolete"/>
    <x v="2"/>
    <x v="3"/>
    <x v="2"/>
    <s v="Obsolete"/>
  </r>
  <r>
    <n v="38"/>
    <m/>
    <s v="BSS138-F169"/>
    <s v="onsemi"/>
    <m/>
    <s v="Direct Match"/>
    <s v="BSS138-F169"/>
    <x v="6"/>
    <x v="8"/>
    <x v="3"/>
    <x v="2"/>
    <s v="Obsolete"/>
    <x v="2"/>
    <x v="3"/>
    <x v="2"/>
    <s v="Obsolete"/>
  </r>
  <r>
    <n v="39"/>
    <m/>
    <s v="BSS84-NL"/>
    <s v="onsemi"/>
    <m/>
    <s v="Direct Match"/>
    <s v="BSS84-NL"/>
    <x v="6"/>
    <x v="8"/>
    <x v="3"/>
    <x v="2"/>
    <s v="Obsolete"/>
    <x v="2"/>
    <x v="3"/>
    <x v="2"/>
    <s v="Obsolete"/>
  </r>
  <r>
    <n v="40"/>
    <m/>
    <s v="BSS84"/>
    <s v="onsemi"/>
    <m/>
    <s v="Direct Match"/>
    <s v="BSS84"/>
    <x v="6"/>
    <x v="8"/>
    <x v="1"/>
    <x v="0"/>
    <s v="Possible Production Halt"/>
    <x v="0"/>
    <x v="0"/>
    <x v="0"/>
    <s v="Unlikely have points of failure based on Israel - Palestine Tension"/>
  </r>
  <r>
    <n v="41"/>
    <m/>
    <s v="CRCW0603100KFKEC"/>
    <s v="Vishay"/>
    <m/>
    <s v="Direct Match"/>
    <s v="CRCW0603100KFKEC"/>
    <x v="5"/>
    <x v="6"/>
    <x v="1"/>
    <x v="1"/>
    <s v="Possible Production Halt"/>
    <x v="0"/>
    <x v="0"/>
    <x v="0"/>
    <s v="Unlikely have points of failure based on Israel - Palestine Tension"/>
  </r>
  <r>
    <n v="42"/>
    <m/>
    <s v="CRCW06031K00FKEA"/>
    <s v="Vishay"/>
    <m/>
    <s v="Direct Match"/>
    <s v="CRCW06031K00FKEA"/>
    <x v="5"/>
    <x v="6"/>
    <x v="1"/>
    <x v="1"/>
    <s v="Possible Production Halt"/>
    <x v="0"/>
    <x v="0"/>
    <x v="0"/>
    <s v="Unlikely have points of failure based on Israel - Palestine Tension"/>
  </r>
  <r>
    <n v="43"/>
    <m/>
    <s v="CRCW0603182KFKEA"/>
    <s v="Vishay"/>
    <m/>
    <s v="Direct Match"/>
    <s v="CRCW0603182KFKEA"/>
    <x v="5"/>
    <x v="6"/>
    <x v="1"/>
    <x v="1"/>
    <s v="Possible Production Halt"/>
    <x v="0"/>
    <x v="0"/>
    <x v="0"/>
    <s v="Unlikely have points of failure based on Israel - Palestine Tension"/>
  </r>
  <r>
    <n v="44"/>
    <m/>
    <s v="CRCW06032R00JNEB"/>
    <s v="Vishay"/>
    <m/>
    <s v="Direct Match"/>
    <s v="CRCW06032R00JNEB"/>
    <x v="5"/>
    <x v="6"/>
    <x v="1"/>
    <x v="1"/>
    <s v="Possible Production Halt"/>
    <x v="0"/>
    <x v="0"/>
    <x v="0"/>
    <s v="Unlikely have points of failure based on Israel - Palestine Tension"/>
  </r>
  <r>
    <n v="45"/>
    <m/>
    <s v="CRCW06032R00FNEB"/>
    <s v="Vishay"/>
    <m/>
    <s v="Direct Match"/>
    <s v="CRCW06032R00FNEB"/>
    <x v="5"/>
    <x v="6"/>
    <x v="1"/>
    <x v="1"/>
    <s v="Possible Production Halt"/>
    <x v="0"/>
    <x v="0"/>
    <x v="0"/>
    <s v="Unlikely have points of failure based on Israel - Palestine Tension"/>
  </r>
  <r>
    <n v="46"/>
    <m/>
    <s v="CRCW06032R00FNEA"/>
    <s v="Vishay"/>
    <m/>
    <s v="Direct Match"/>
    <s v="CRCW06032R00FNEA"/>
    <x v="5"/>
    <x v="6"/>
    <x v="1"/>
    <x v="1"/>
    <s v="Possible Production Halt"/>
    <x v="0"/>
    <x v="0"/>
    <x v="0"/>
    <s v="Unlikely have points of failure based on Israel - Palestine Tension"/>
  </r>
  <r>
    <n v="47"/>
    <m/>
    <s v="CRCW06032R00JNEA"/>
    <s v="Vishay"/>
    <m/>
    <s v="Direct Match"/>
    <s v="CRCW06032R00JNEA"/>
    <x v="5"/>
    <x v="6"/>
    <x v="1"/>
    <x v="1"/>
    <s v="Possible Production Halt"/>
    <x v="0"/>
    <x v="0"/>
    <x v="0"/>
    <s v="Unlikely have points of failure based on Israel - Palestine Tension"/>
  </r>
  <r>
    <n v="48"/>
    <m/>
    <s v="TNPU120620K0BZEN00"/>
    <s v="Vishay"/>
    <m/>
    <s v="Direct Match"/>
    <s v="TNPU120620K0BZEN00"/>
    <x v="5"/>
    <x v="6"/>
    <x v="0"/>
    <x v="0"/>
    <s v="Assembled-Fabricated  outside of Israel"/>
    <x v="1"/>
    <x v="1"/>
    <x v="0"/>
    <s v="Unlikely have points of failure based on Israel - Palestine Tension"/>
  </r>
  <r>
    <n v="49"/>
    <m/>
    <s v="TNPU120620K0BZEA00"/>
    <s v="Vishay"/>
    <m/>
    <s v="Direct Match"/>
    <s v="TNPU120620K0BZEA00"/>
    <x v="5"/>
    <x v="6"/>
    <x v="0"/>
    <x v="0"/>
    <s v="Assembled-Fabricated  outside of Israel"/>
    <x v="1"/>
    <x v="1"/>
    <x v="0"/>
    <s v="Unlikely have points of failure based on Israel - Palestine Tension"/>
  </r>
  <r>
    <n v="50"/>
    <m/>
    <s v="CRCW060310K0FKEA"/>
    <s v="Vishay"/>
    <m/>
    <s v="Direct Match"/>
    <s v="CRCW060310K0FKEA"/>
    <x v="5"/>
    <x v="6"/>
    <x v="1"/>
    <x v="1"/>
    <s v="Possible Production Halt"/>
    <x v="0"/>
    <x v="0"/>
    <x v="0"/>
    <s v="Unlikely have points of failure based on Israel - Palestine Tension"/>
  </r>
  <r>
    <n v="51"/>
    <m/>
    <s v="CRCW06031M00FKEA"/>
    <s v="Vishay"/>
    <m/>
    <s v="Direct Match"/>
    <s v="CRCW06031M00FKEA"/>
    <x v="5"/>
    <x v="6"/>
    <x v="1"/>
    <x v="1"/>
    <s v="Possible Production Halt"/>
    <x v="0"/>
    <x v="0"/>
    <x v="0"/>
    <s v="Unlikely have points of failure based on Israel - Palestine Tension"/>
  </r>
  <r>
    <n v="52"/>
    <m/>
    <s v="0603YC104KAT2A"/>
    <s v="KYOCERA AVX Components Corporation"/>
    <m/>
    <s v="Direct Match"/>
    <s v="0603YC104KAT2A"/>
    <x v="3"/>
    <x v="0"/>
    <x v="1"/>
    <x v="1"/>
    <s v="Possible Production Halt"/>
    <x v="0"/>
    <x v="0"/>
    <x v="0"/>
    <s v="Unlikely have points of failure based on Israel - Palestine Tension"/>
  </r>
  <r>
    <n v="53"/>
    <m/>
    <s v="06033C104KAT2A"/>
    <s v="KYOCERA AVX Components Corporation"/>
    <m/>
    <s v="Direct Match"/>
    <s v="06033C104KAT2A"/>
    <x v="3"/>
    <x v="0"/>
    <x v="1"/>
    <x v="1"/>
    <s v="Possible Production Halt"/>
    <x v="0"/>
    <x v="0"/>
    <x v="0"/>
    <s v="Unlikely have points of failure based on Israel - Palestine Tension"/>
  </r>
  <r>
    <n v="54"/>
    <m/>
    <s v="0603ZD105KAT2A"/>
    <s v="KYOCERA AVX Components Corporation"/>
    <m/>
    <s v="Direct Match"/>
    <s v="0603ZD105KAT2A"/>
    <x v="3"/>
    <x v="0"/>
    <x v="1"/>
    <x v="1"/>
    <s v="Possible Production Halt"/>
    <x v="0"/>
    <x v="0"/>
    <x v="0"/>
    <s v="Unlikely have points of failure based on Israel - Palestine Tension"/>
  </r>
  <r>
    <n v="55"/>
    <m/>
    <s v="06035C103KAT2A"/>
    <s v="KYOCERA AVX Components Corporation"/>
    <m/>
    <s v="Direct Match"/>
    <s v="06035C103KAT2A"/>
    <x v="3"/>
    <x v="0"/>
    <x v="1"/>
    <x v="1"/>
    <s v="Possible Production Halt"/>
    <x v="0"/>
    <x v="0"/>
    <x v="0"/>
    <s v="Unlikely have points of failure based on Israel - Palestine Tension"/>
  </r>
  <r>
    <n v="56"/>
    <m/>
    <s v="FDN306P"/>
    <s v="onsemi"/>
    <m/>
    <s v="Direct Match"/>
    <s v="FDN306P"/>
    <x v="6"/>
    <x v="8"/>
    <x v="1"/>
    <x v="0"/>
    <s v="Possible Production Halt"/>
    <x v="0"/>
    <x v="0"/>
    <x v="0"/>
    <s v="Unlikely have points of failure based on Israel - Palestine Tension"/>
  </r>
  <r>
    <n v="57"/>
    <m/>
    <s v="NDC7001C"/>
    <s v="onsemi"/>
    <m/>
    <s v="Direct Match"/>
    <s v="NDC7001C"/>
    <x v="6"/>
    <x v="8"/>
    <x v="1"/>
    <x v="0"/>
    <s v="Possible Production Halt"/>
    <x v="0"/>
    <x v="0"/>
    <x v="0"/>
    <s v="Unlikely have points of failure based on Israel - Palestine Tension"/>
  </r>
  <r>
    <n v="58"/>
    <m/>
    <s v="VS-30BQ040-M3/9AT"/>
    <s v="Vishay"/>
    <m/>
    <s v="Direct Match"/>
    <s v="VS-30BQ040-M3/9AT"/>
    <x v="5"/>
    <x v="3"/>
    <x v="0"/>
    <x v="0"/>
    <s v="Assembled-Fabricated  outside of Israel"/>
    <x v="1"/>
    <x v="0"/>
    <x v="0"/>
    <s v="Unlikely have points of failure based on Israel - Palestine Tension"/>
  </r>
  <r>
    <n v="59"/>
    <m/>
    <s v="VS-MBRS340-M3/9AT"/>
    <s v="Vishay"/>
    <m/>
    <s v="Direct Match"/>
    <s v="VS-MBRS340-M3/9AT"/>
    <x v="5"/>
    <x v="3"/>
    <x v="0"/>
    <x v="0"/>
    <s v="Assembled-Fabricated  outside of Israel"/>
    <x v="1"/>
    <x v="1"/>
    <x v="0"/>
    <s v="Unlikely have points of failure based on Israel - Palestine Tension"/>
  </r>
  <r>
    <n v="60"/>
    <m/>
    <s v="VS-MBRS130L-M3/5BT"/>
    <s v="Vishay"/>
    <m/>
    <s v="Direct Match"/>
    <s v="VS-MBRS130L-M3/5BT"/>
    <x v="5"/>
    <x v="3"/>
    <x v="0"/>
    <x v="0"/>
    <s v="Assembled-Fabricated  outside of Israel"/>
    <x v="1"/>
    <x v="1"/>
    <x v="0"/>
    <s v="Unlikely have points of failure based on Israel - Palestine Tension"/>
  </r>
  <r>
    <n v="61"/>
    <m/>
    <s v="FDC6330L"/>
    <s v="onsemi"/>
    <m/>
    <s v="Direct Match"/>
    <s v="FDC6330L"/>
    <x v="6"/>
    <x v="10"/>
    <x v="1"/>
    <x v="0"/>
    <s v="Possible Production Halt"/>
    <x v="0"/>
    <x v="0"/>
    <x v="0"/>
    <s v="Unlikely have points of failure based on Israel - Palestine Tension"/>
  </r>
  <r>
    <n v="62"/>
    <m/>
    <s v="293D226X9010B2TE3"/>
    <s v="Vishay"/>
    <m/>
    <s v="Direct Match"/>
    <s v="293D226X9010B2TE3"/>
    <x v="5"/>
    <x v="11"/>
    <x v="0"/>
    <x v="1"/>
    <s v="Possible Production Halt"/>
    <x v="0"/>
    <x v="1"/>
    <x v="0"/>
    <s v="Unlikely have points of failure based on Israel - Palestine Tension"/>
  </r>
  <r>
    <n v="63"/>
    <m/>
    <s v="DF005S-E3/77"/>
    <s v="Vishay"/>
    <m/>
    <s v="Direct Match"/>
    <s v="DF005S-E3/77"/>
    <x v="5"/>
    <x v="12"/>
    <x v="0"/>
    <x v="0"/>
    <s v="Assembled-Fabricated  outside of Israel"/>
    <x v="1"/>
    <x v="1"/>
    <x v="0"/>
    <s v="Unlikely have points of failure based on Israel - Palestine Tension"/>
  </r>
  <r>
    <n v="64"/>
    <m/>
    <s v="CRCW12061K00JNECC"/>
    <s v="Vishay"/>
    <m/>
    <s v="Direct Match"/>
    <s v="CRCW12061K00JNECC"/>
    <x v="5"/>
    <x v="6"/>
    <x v="0"/>
    <x v="1"/>
    <s v="Possible Production Halt"/>
    <x v="0"/>
    <x v="1"/>
    <x v="0"/>
    <s v="Unlikely have points of failure based on Israel - Palestine Tension"/>
  </r>
  <r>
    <n v="65"/>
    <m/>
    <s v="293D105X0016A2TE3"/>
    <s v="Vishay"/>
    <m/>
    <s v="Direct Match"/>
    <s v="293D105X0016A2TE3"/>
    <x v="5"/>
    <x v="11"/>
    <x v="0"/>
    <x v="1"/>
    <s v="Possible Production Halt"/>
    <x v="0"/>
    <x v="1"/>
    <x v="0"/>
    <s v="Unlikely have points of failure based on Israel - Palestine Tension"/>
  </r>
  <r>
    <n v="66"/>
    <m/>
    <s v="VJ0603A101JXACW1BC"/>
    <s v="Vishay"/>
    <m/>
    <s v="Direct Match"/>
    <s v="VJ0603A101JXACW1BC"/>
    <x v="5"/>
    <x v="0"/>
    <x v="0"/>
    <x v="1"/>
    <s v="Possible Production Halt"/>
    <x v="0"/>
    <x v="2"/>
    <x v="0"/>
    <s v="Unlikely have points of failure based on Israel - Palestine Tension"/>
  </r>
  <r>
    <n v="67"/>
    <m/>
    <s v="VJ0603A101KXACW1BC"/>
    <s v="Vishay"/>
    <m/>
    <s v="Direct Match"/>
    <s v="VJ0603A101KXACW1BC"/>
    <x v="5"/>
    <x v="0"/>
    <x v="0"/>
    <x v="1"/>
    <s v="Possible Production Halt"/>
    <x v="0"/>
    <x v="1"/>
    <x v="0"/>
    <s v="Unlikely have points of failure based on Israel - Palestine Tension"/>
  </r>
  <r>
    <n v="68"/>
    <m/>
    <s v="BSS123"/>
    <s v="onsemi"/>
    <m/>
    <s v="Direct Match"/>
    <s v="BSS123"/>
    <x v="6"/>
    <x v="8"/>
    <x v="1"/>
    <x v="0"/>
    <s v="Possible Production Halt"/>
    <x v="0"/>
    <x v="0"/>
    <x v="0"/>
    <s v="Unlikely have points of failure based on Israel - Palestine Tension"/>
  </r>
  <r>
    <n v="69"/>
    <m/>
    <s v="RCLAMP0504FATCT"/>
    <s v="Semtech"/>
    <m/>
    <s v="Direct Match"/>
    <s v="RCLAMP0504FATCT"/>
    <x v="11"/>
    <x v="13"/>
    <x v="2"/>
    <x v="0"/>
    <s v="Possible Production Halt"/>
    <x v="0"/>
    <x v="1"/>
    <x v="1"/>
    <n v="135"/>
  </r>
  <r>
    <n v="70"/>
    <m/>
    <s v="FDG6332C"/>
    <s v="onsemi"/>
    <m/>
    <s v="Direct Match"/>
    <s v="FDG6332C"/>
    <x v="6"/>
    <x v="8"/>
    <x v="1"/>
    <x v="0"/>
    <s v="Possible Production Halt"/>
    <x v="0"/>
    <x v="0"/>
    <x v="0"/>
    <s v="Unlikely have points of failure based on Israel - Palestine Tension"/>
  </r>
  <r>
    <n v="71"/>
    <m/>
    <s v="FDV304P"/>
    <s v="onsemi"/>
    <m/>
    <s v="Direct Match"/>
    <s v="FDV304P"/>
    <x v="6"/>
    <x v="8"/>
    <x v="1"/>
    <x v="0"/>
    <s v="Possible Production Halt"/>
    <x v="0"/>
    <x v="0"/>
    <x v="0"/>
    <s v="Unlikely have points of failure based on Israel - Palestine Tension"/>
  </r>
  <r>
    <n v="72"/>
    <m/>
    <s v="CRCW0201619KFNED"/>
    <s v="Vishay"/>
    <m/>
    <s v="Direct Match"/>
    <s v="CRCW0201619KFNED"/>
    <x v="5"/>
    <x v="6"/>
    <x v="0"/>
    <x v="1"/>
    <s v="Possible Production Halt"/>
    <x v="0"/>
    <x v="1"/>
    <x v="0"/>
    <s v="Unlikely have points of failure based on Israel - Palestine Tension"/>
  </r>
  <r>
    <n v="73"/>
    <m/>
    <s v="ILHB0805ER121V"/>
    <s v="Vishay"/>
    <m/>
    <s v="Direct Match"/>
    <s v="ILHB0805ER121V"/>
    <x v="5"/>
    <x v="5"/>
    <x v="0"/>
    <x v="1"/>
    <s v="Possible Production Halt"/>
    <x v="0"/>
    <x v="2"/>
    <x v="0"/>
    <s v="Unlikely have points of failure based on Israel - Palestine Tension"/>
  </r>
  <r>
    <n v="74"/>
    <m/>
    <s v="FDN304P"/>
    <s v="onsemi"/>
    <m/>
    <s v="Direct Match"/>
    <s v="FDN304P"/>
    <x v="6"/>
    <x v="8"/>
    <x v="1"/>
    <x v="0"/>
    <s v="Possible Production Halt"/>
    <x v="0"/>
    <x v="0"/>
    <x v="0"/>
    <s v="Unlikely have points of failure based on Israel - Palestine Tension"/>
  </r>
  <r>
    <n v="75"/>
    <m/>
    <s v="CRCW1210511RFKEAHP"/>
    <s v="Vishay"/>
    <m/>
    <s v="Direct Match"/>
    <s v="CRCW1210511RFKEAHP"/>
    <x v="5"/>
    <x v="6"/>
    <x v="2"/>
    <x v="3"/>
    <s v="Possible Production Halt"/>
    <x v="1"/>
    <x v="1"/>
    <x v="1"/>
    <n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628A33-A95A-4177-825E-B9F9E4940938}" name="PivotTable1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J1:K6" firstHeaderRow="1" firstDataRow="1" firstDataCol="1"/>
  <pivotFields count="16">
    <pivotField showAll="0"/>
    <pivotField showAll="0"/>
    <pivotField showAll="0"/>
    <pivotField showAll="0"/>
    <pivotField showAll="0"/>
    <pivotField showAll="0"/>
    <pivotField showAll="0"/>
    <pivotField showAll="0">
      <items count="136">
        <item m="1" x="83"/>
        <item m="1" x="69"/>
        <item m="1" x="38"/>
        <item m="1" x="127"/>
        <item m="1" x="126"/>
        <item m="1" x="17"/>
        <item m="1" x="116"/>
        <item m="1" x="30"/>
        <item m="1" x="77"/>
        <item m="1" x="73"/>
        <item m="1" x="52"/>
        <item m="1" x="125"/>
        <item m="1" x="86"/>
        <item m="1" x="65"/>
        <item m="1" x="106"/>
        <item m="1" x="124"/>
        <item m="1" x="63"/>
        <item m="1" x="35"/>
        <item m="1" x="99"/>
        <item m="1" x="72"/>
        <item m="1" x="107"/>
        <item m="1" x="51"/>
        <item m="1" x="39"/>
        <item m="1" x="130"/>
        <item m="1" x="94"/>
        <item m="1" x="71"/>
        <item m="1" x="101"/>
        <item m="1" x="123"/>
        <item m="1" x="102"/>
        <item x="7"/>
        <item m="1" x="49"/>
        <item m="1" x="128"/>
        <item m="1" x="53"/>
        <item m="1" x="31"/>
        <item m="1" x="108"/>
        <item m="1" x="82"/>
        <item m="1" x="22"/>
        <item m="1" x="92"/>
        <item m="1" x="103"/>
        <item m="1" x="25"/>
        <item m="1" x="120"/>
        <item m="1" x="132"/>
        <item m="1" x="21"/>
        <item m="1" x="76"/>
        <item m="1" x="118"/>
        <item m="1" x="97"/>
        <item m="1" x="37"/>
        <item m="1" x="117"/>
        <item x="10"/>
        <item m="1" x="60"/>
        <item m="1" x="87"/>
        <item m="1" x="16"/>
        <item m="1" x="134"/>
        <item m="1" x="66"/>
        <item m="1" x="34"/>
        <item m="1" x="104"/>
        <item m="1" x="45"/>
        <item m="1" x="48"/>
        <item m="1" x="81"/>
        <item m="1" x="50"/>
        <item m="1" x="43"/>
        <item m="1" x="111"/>
        <item m="1" x="67"/>
        <item x="3"/>
        <item m="1" x="61"/>
        <item m="1" x="119"/>
        <item m="1" x="19"/>
        <item m="1" x="54"/>
        <item m="1" x="112"/>
        <item m="1" x="20"/>
        <item m="1" x="89"/>
        <item m="1" x="105"/>
        <item m="1" x="47"/>
        <item m="1" x="129"/>
        <item m="1" x="56"/>
        <item m="1" x="98"/>
        <item x="8"/>
        <item m="1" x="27"/>
        <item x="9"/>
        <item m="1" x="59"/>
        <item m="1" x="93"/>
        <item m="1" x="14"/>
        <item m="1" x="121"/>
        <item x="4"/>
        <item m="1" x="41"/>
        <item m="1" x="42"/>
        <item x="2"/>
        <item m="1" x="26"/>
        <item m="1" x="100"/>
        <item m="1" x="78"/>
        <item m="1" x="96"/>
        <item x="6"/>
        <item m="1" x="131"/>
        <item m="1" x="32"/>
        <item m="1" x="40"/>
        <item m="1" x="12"/>
        <item m="1" x="36"/>
        <item m="1" x="29"/>
        <item m="1" x="79"/>
        <item m="1" x="110"/>
        <item m="1" x="55"/>
        <item m="1" x="28"/>
        <item m="1" x="46"/>
        <item m="1" x="13"/>
        <item m="1" x="113"/>
        <item m="1" x="68"/>
        <item m="1" x="57"/>
        <item x="11"/>
        <item m="1" x="91"/>
        <item m="1" x="44"/>
        <item m="1" x="109"/>
        <item m="1" x="24"/>
        <item m="1" x="95"/>
        <item m="1" x="62"/>
        <item m="1" x="75"/>
        <item m="1" x="114"/>
        <item m="1" x="90"/>
        <item m="1" x="80"/>
        <item x="1"/>
        <item m="1" x="15"/>
        <item m="1" x="88"/>
        <item m="1" x="23"/>
        <item m="1" x="122"/>
        <item m="1" x="85"/>
        <item m="1" x="64"/>
        <item m="1" x="133"/>
        <item m="1" x="74"/>
        <item x="5"/>
        <item m="1" x="70"/>
        <item m="1" x="33"/>
        <item m="1" x="115"/>
        <item m="1" x="58"/>
        <item m="1" x="18"/>
        <item x="0"/>
        <item m="1" x="84"/>
        <item t="default"/>
      </items>
    </pivotField>
    <pivotField showAll="0">
      <items count="138">
        <item m="1" x="109"/>
        <item m="1" x="136"/>
        <item m="1" x="45"/>
        <item m="1" x="87"/>
        <item m="1" x="83"/>
        <item m="1" x="36"/>
        <item m="1" x="102"/>
        <item m="1" x="28"/>
        <item m="1" x="93"/>
        <item m="1" x="37"/>
        <item m="1" x="50"/>
        <item m="1" x="65"/>
        <item m="1" x="44"/>
        <item x="12"/>
        <item m="1" x="57"/>
        <item m="1" x="26"/>
        <item m="1" x="124"/>
        <item m="1" x="68"/>
        <item x="1"/>
        <item m="1" x="79"/>
        <item x="0"/>
        <item m="1" x="135"/>
        <item m="1" x="131"/>
        <item m="1" x="78"/>
        <item x="11"/>
        <item m="1" x="54"/>
        <item m="1" x="85"/>
        <item m="1" x="72"/>
        <item x="2"/>
        <item m="1" x="115"/>
        <item m="1" x="46"/>
        <item m="1" x="112"/>
        <item m="1" x="56"/>
        <item m="1" x="15"/>
        <item m="1" x="105"/>
        <item m="1" x="17"/>
        <item m="1" x="21"/>
        <item m="1" x="18"/>
        <item m="1" x="16"/>
        <item m="1" x="67"/>
        <item m="1" x="35"/>
        <item m="1" x="70"/>
        <item m="1" x="47"/>
        <item m="1" x="120"/>
        <item m="1" x="74"/>
        <item m="1" x="34"/>
        <item m="1" x="98"/>
        <item m="1" x="118"/>
        <item m="1" x="133"/>
        <item m="1" x="108"/>
        <item m="1" x="84"/>
        <item m="1" x="126"/>
        <item x="13"/>
        <item m="1" x="114"/>
        <item x="5"/>
        <item m="1" x="60"/>
        <item m="1" x="116"/>
        <item m="1" x="64"/>
        <item m="1" x="58"/>
        <item m="1" x="77"/>
        <item m="1" x="125"/>
        <item m="1" x="82"/>
        <item m="1" x="61"/>
        <item m="1" x="134"/>
        <item m="1" x="121"/>
        <item m="1" x="19"/>
        <item m="1" x="128"/>
        <item m="1" x="130"/>
        <item m="1" x="38"/>
        <item m="1" x="132"/>
        <item m="1" x="55"/>
        <item m="1" x="99"/>
        <item m="1" x="96"/>
        <item m="1" x="107"/>
        <item m="1" x="20"/>
        <item m="1" x="69"/>
        <item m="1" x="91"/>
        <item m="1" x="33"/>
        <item m="1" x="32"/>
        <item m="1" x="73"/>
        <item m="1" x="117"/>
        <item m="1" x="80"/>
        <item m="1" x="94"/>
        <item m="1" x="127"/>
        <item m="1" x="39"/>
        <item m="1" x="42"/>
        <item m="1" x="97"/>
        <item m="1" x="81"/>
        <item x="8"/>
        <item m="1" x="25"/>
        <item m="1" x="71"/>
        <item m="1" x="66"/>
        <item m="1" x="51"/>
        <item m="1" x="95"/>
        <item m="1" x="129"/>
        <item m="1" x="119"/>
        <item x="10"/>
        <item m="1" x="104"/>
        <item m="1" x="75"/>
        <item m="1" x="29"/>
        <item x="3"/>
        <item x="6"/>
        <item m="1" x="88"/>
        <item m="1" x="89"/>
        <item m="1" x="48"/>
        <item m="1" x="40"/>
        <item m="1" x="14"/>
        <item m="1" x="27"/>
        <item m="1" x="76"/>
        <item m="1" x="103"/>
        <item m="1" x="122"/>
        <item m="1" x="53"/>
        <item m="1" x="100"/>
        <item m="1" x="52"/>
        <item m="1" x="59"/>
        <item m="1" x="43"/>
        <item m="1" x="101"/>
        <item m="1" x="22"/>
        <item x="9"/>
        <item m="1" x="49"/>
        <item m="1" x="23"/>
        <item m="1" x="111"/>
        <item m="1" x="24"/>
        <item m="1" x="31"/>
        <item m="1" x="110"/>
        <item m="1" x="106"/>
        <item m="1" x="92"/>
        <item m="1" x="41"/>
        <item m="1" x="123"/>
        <item x="4"/>
        <item x="7"/>
        <item m="1" x="30"/>
        <item m="1" x="113"/>
        <item m="1" x="63"/>
        <item m="1" x="86"/>
        <item m="1" x="90"/>
        <item m="1" x="62"/>
        <item t="default"/>
      </items>
    </pivotField>
    <pivotField showAll="0"/>
    <pivotField showAll="0"/>
    <pivotField showAll="0"/>
    <pivotField axis="axisRow" dataField="1" showAll="0">
      <items count="6">
        <item x="0"/>
        <item x="1"/>
        <item x="2"/>
        <item x="3"/>
        <item m="1" x="4"/>
        <item t="default"/>
      </items>
    </pivotField>
    <pivotField showAll="0"/>
    <pivotField showAll="0"/>
    <pivotField showAll="0"/>
  </pivotFields>
  <rowFields count="1">
    <field x="12"/>
  </rowFields>
  <rowItems count="5">
    <i>
      <x/>
    </i>
    <i>
      <x v="1"/>
    </i>
    <i>
      <x v="2"/>
    </i>
    <i>
      <x v="3"/>
    </i>
    <i t="grand">
      <x/>
    </i>
  </rowItems>
  <colItems count="1">
    <i/>
  </colItems>
  <dataFields count="1">
    <dataField name="Count of Assembly Site Status" fld="1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7DE25F9C-4B1B-4E85-BD37-546C804060A0}" name="PivotTable17" cacheId="0" applyNumberFormats="0" applyBorderFormats="0" applyFontFormats="0" applyPatternFormats="0" applyAlignmentFormats="0" applyWidthHeightFormats="1" dataCaption="Values" updatedVersion="8" minRefreshableVersion="3" useAutoFormatting="1" itemPrintTitles="1" createdVersion="8" indent="0" outline="1" outlineData="1" chartFormat="28">
  <location ref="X1:AA5" firstHeaderRow="1" firstDataRow="2" firstDataCol="1"/>
  <pivotFields count="16">
    <pivotField showAll="0"/>
    <pivotField showAll="0"/>
    <pivotField showAll="0"/>
    <pivotField showAll="0"/>
    <pivotField showAll="0"/>
    <pivotField showAll="0"/>
    <pivotField showAll="0"/>
    <pivotField axis="axisRow" showAll="0" measureFilter="1" sortType="ascending">
      <items count="136">
        <item m="1" x="83"/>
        <item m="1" x="69"/>
        <item m="1" x="38"/>
        <item m="1" x="127"/>
        <item m="1" x="126"/>
        <item m="1" x="17"/>
        <item m="1" x="116"/>
        <item m="1" x="30"/>
        <item m="1" x="77"/>
        <item m="1" x="73"/>
        <item m="1" x="52"/>
        <item m="1" x="125"/>
        <item m="1" x="86"/>
        <item m="1" x="65"/>
        <item m="1" x="106"/>
        <item m="1" x="124"/>
        <item m="1" x="63"/>
        <item m="1" x="35"/>
        <item m="1" x="99"/>
        <item m="1" x="72"/>
        <item m="1" x="107"/>
        <item m="1" x="51"/>
        <item m="1" x="39"/>
        <item m="1" x="130"/>
        <item m="1" x="94"/>
        <item m="1" x="71"/>
        <item m="1" x="101"/>
        <item m="1" x="123"/>
        <item m="1" x="102"/>
        <item x="7"/>
        <item m="1" x="49"/>
        <item m="1" x="128"/>
        <item m="1" x="53"/>
        <item m="1" x="31"/>
        <item m="1" x="108"/>
        <item m="1" x="82"/>
        <item m="1" x="22"/>
        <item m="1" x="92"/>
        <item m="1" x="103"/>
        <item m="1" x="25"/>
        <item m="1" x="120"/>
        <item m="1" x="132"/>
        <item m="1" x="21"/>
        <item m="1" x="76"/>
        <item m="1" x="118"/>
        <item m="1" x="97"/>
        <item m="1" x="37"/>
        <item m="1" x="117"/>
        <item x="10"/>
        <item m="1" x="60"/>
        <item m="1" x="87"/>
        <item m="1" x="16"/>
        <item m="1" x="134"/>
        <item m="1" x="66"/>
        <item m="1" x="34"/>
        <item m="1" x="104"/>
        <item m="1" x="45"/>
        <item m="1" x="48"/>
        <item m="1" x="81"/>
        <item m="1" x="50"/>
        <item m="1" x="43"/>
        <item m="1" x="111"/>
        <item m="1" x="67"/>
        <item x="3"/>
        <item m="1" x="61"/>
        <item m="1" x="119"/>
        <item m="1" x="19"/>
        <item m="1" x="54"/>
        <item m="1" x="112"/>
        <item m="1" x="20"/>
        <item m="1" x="89"/>
        <item m="1" x="105"/>
        <item m="1" x="47"/>
        <item m="1" x="129"/>
        <item m="1" x="56"/>
        <item m="1" x="98"/>
        <item x="8"/>
        <item m="1" x="27"/>
        <item x="9"/>
        <item m="1" x="59"/>
        <item m="1" x="93"/>
        <item m="1" x="14"/>
        <item m="1" x="121"/>
        <item x="4"/>
        <item m="1" x="41"/>
        <item m="1" x="42"/>
        <item x="2"/>
        <item m="1" x="26"/>
        <item m="1" x="100"/>
        <item m="1" x="78"/>
        <item m="1" x="96"/>
        <item x="6"/>
        <item m="1" x="131"/>
        <item m="1" x="32"/>
        <item m="1" x="40"/>
        <item m="1" x="12"/>
        <item m="1" x="36"/>
        <item m="1" x="29"/>
        <item m="1" x="79"/>
        <item m="1" x="110"/>
        <item m="1" x="55"/>
        <item m="1" x="28"/>
        <item m="1" x="46"/>
        <item m="1" x="13"/>
        <item m="1" x="113"/>
        <item m="1" x="68"/>
        <item m="1" x="57"/>
        <item x="11"/>
        <item m="1" x="91"/>
        <item m="1" x="44"/>
        <item m="1" x="109"/>
        <item m="1" x="24"/>
        <item m="1" x="95"/>
        <item m="1" x="62"/>
        <item m="1" x="75"/>
        <item m="1" x="114"/>
        <item m="1" x="90"/>
        <item m="1" x="80"/>
        <item x="1"/>
        <item m="1" x="15"/>
        <item m="1" x="88"/>
        <item m="1" x="23"/>
        <item m="1" x="122"/>
        <item m="1" x="85"/>
        <item m="1" x="64"/>
        <item m="1" x="133"/>
        <item m="1" x="74"/>
        <item x="5"/>
        <item m="1" x="70"/>
        <item m="1" x="33"/>
        <item m="1" x="115"/>
        <item m="1" x="58"/>
        <item m="1" x="18"/>
        <item x="0"/>
        <item m="1" x="84"/>
        <item t="default"/>
      </items>
      <autoSortScope>
        <pivotArea dataOnly="0" outline="0" fieldPosition="0">
          <references count="1">
            <reference field="4294967294" count="1" selected="0">
              <x v="0"/>
            </reference>
          </references>
        </pivotArea>
      </autoSortScope>
    </pivotField>
    <pivotField showAll="0">
      <items count="138">
        <item m="1" x="109"/>
        <item m="1" x="136"/>
        <item m="1" x="45"/>
        <item m="1" x="87"/>
        <item m="1" x="83"/>
        <item m="1" x="36"/>
        <item m="1" x="102"/>
        <item m="1" x="28"/>
        <item m="1" x="93"/>
        <item m="1" x="37"/>
        <item m="1" x="50"/>
        <item m="1" x="65"/>
        <item m="1" x="44"/>
        <item x="12"/>
        <item m="1" x="57"/>
        <item m="1" x="26"/>
        <item m="1" x="124"/>
        <item m="1" x="68"/>
        <item x="1"/>
        <item m="1" x="79"/>
        <item x="0"/>
        <item m="1" x="135"/>
        <item m="1" x="131"/>
        <item m="1" x="78"/>
        <item x="11"/>
        <item m="1" x="54"/>
        <item m="1" x="85"/>
        <item m="1" x="72"/>
        <item x="2"/>
        <item m="1" x="115"/>
        <item m="1" x="46"/>
        <item m="1" x="112"/>
        <item m="1" x="56"/>
        <item m="1" x="15"/>
        <item m="1" x="105"/>
        <item m="1" x="17"/>
        <item m="1" x="21"/>
        <item m="1" x="18"/>
        <item m="1" x="16"/>
        <item m="1" x="67"/>
        <item m="1" x="35"/>
        <item m="1" x="70"/>
        <item m="1" x="47"/>
        <item m="1" x="120"/>
        <item m="1" x="74"/>
        <item m="1" x="34"/>
        <item m="1" x="98"/>
        <item m="1" x="118"/>
        <item m="1" x="133"/>
        <item m="1" x="108"/>
        <item m="1" x="84"/>
        <item m="1" x="126"/>
        <item x="13"/>
        <item m="1" x="114"/>
        <item x="5"/>
        <item m="1" x="60"/>
        <item m="1" x="116"/>
        <item m="1" x="64"/>
        <item m="1" x="58"/>
        <item m="1" x="77"/>
        <item m="1" x="125"/>
        <item m="1" x="82"/>
        <item m="1" x="61"/>
        <item m="1" x="134"/>
        <item m="1" x="121"/>
        <item m="1" x="19"/>
        <item m="1" x="128"/>
        <item m="1" x="130"/>
        <item m="1" x="38"/>
        <item m="1" x="132"/>
        <item m="1" x="55"/>
        <item m="1" x="99"/>
        <item m="1" x="96"/>
        <item m="1" x="107"/>
        <item m="1" x="20"/>
        <item m="1" x="69"/>
        <item m="1" x="91"/>
        <item m="1" x="33"/>
        <item m="1" x="32"/>
        <item m="1" x="73"/>
        <item m="1" x="117"/>
        <item m="1" x="80"/>
        <item m="1" x="94"/>
        <item m="1" x="127"/>
        <item m="1" x="39"/>
        <item m="1" x="42"/>
        <item m="1" x="97"/>
        <item m="1" x="81"/>
        <item x="8"/>
        <item m="1" x="25"/>
        <item m="1" x="71"/>
        <item m="1" x="66"/>
        <item m="1" x="51"/>
        <item m="1" x="95"/>
        <item m="1" x="129"/>
        <item m="1" x="119"/>
        <item x="10"/>
        <item m="1" x="104"/>
        <item m="1" x="75"/>
        <item m="1" x="29"/>
        <item x="3"/>
        <item x="6"/>
        <item m="1" x="88"/>
        <item m="1" x="89"/>
        <item m="1" x="48"/>
        <item m="1" x="40"/>
        <item m="1" x="14"/>
        <item m="1" x="27"/>
        <item m="1" x="76"/>
        <item m="1" x="103"/>
        <item m="1" x="122"/>
        <item m="1" x="53"/>
        <item m="1" x="100"/>
        <item m="1" x="52"/>
        <item m="1" x="59"/>
        <item m="1" x="43"/>
        <item m="1" x="101"/>
        <item m="1" x="22"/>
        <item x="9"/>
        <item m="1" x="49"/>
        <item m="1" x="23"/>
        <item m="1" x="111"/>
        <item m="1" x="24"/>
        <item m="1" x="31"/>
        <item m="1" x="110"/>
        <item m="1" x="106"/>
        <item m="1" x="92"/>
        <item m="1" x="41"/>
        <item m="1" x="123"/>
        <item x="4"/>
        <item x="7"/>
        <item m="1" x="30"/>
        <item m="1" x="113"/>
        <item m="1" x="63"/>
        <item m="1" x="86"/>
        <item m="1" x="90"/>
        <item m="1" x="62"/>
        <item t="default"/>
      </items>
    </pivotField>
    <pivotField showAll="0"/>
    <pivotField axis="axisCol" dataField="1" showAll="0">
      <items count="6">
        <item x="1"/>
        <item h="1" x="0"/>
        <item x="3"/>
        <item h="1" x="2"/>
        <item h="1" m="1" x="4"/>
        <item t="default"/>
      </items>
    </pivotField>
    <pivotField showAll="0"/>
    <pivotField showAll="0"/>
    <pivotField showAll="0"/>
    <pivotField showAll="0"/>
    <pivotField showAll="0"/>
  </pivotFields>
  <rowFields count="1">
    <field x="7"/>
  </rowFields>
  <rowItems count="3">
    <i>
      <x v="63"/>
    </i>
    <i>
      <x v="127"/>
    </i>
    <i t="grand">
      <x/>
    </i>
  </rowItems>
  <colFields count="1">
    <field x="10"/>
  </colFields>
  <colItems count="3">
    <i>
      <x/>
    </i>
    <i>
      <x v="2"/>
    </i>
    <i t="grand">
      <x/>
    </i>
  </colItems>
  <dataFields count="1">
    <dataField name="Count of Is the part assembled solely in Israel?" fld="10" subtotal="count" baseField="0" baseItem="0"/>
  </dataFields>
  <chartFormats count="56">
    <chartFormat chart="0" format="0" series="1">
      <pivotArea type="data" outline="0" fieldPosition="0">
        <references count="2">
          <reference field="4294967294" count="1" selected="0">
            <x v="0"/>
          </reference>
          <reference field="10" count="1" selected="0">
            <x v="0"/>
          </reference>
        </references>
      </pivotArea>
    </chartFormat>
    <chartFormat chart="0" format="1" series="1">
      <pivotArea type="data" outline="0" fieldPosition="0">
        <references count="2">
          <reference field="4294967294" count="1" selected="0">
            <x v="0"/>
          </reference>
          <reference field="10" count="1" selected="0">
            <x v="2"/>
          </reference>
        </references>
      </pivotArea>
    </chartFormat>
    <chartFormat chart="1" format="0" series="1">
      <pivotArea type="data" outline="0" fieldPosition="0">
        <references count="2">
          <reference field="4294967294" count="1" selected="0">
            <x v="0"/>
          </reference>
          <reference field="10" count="1" selected="0">
            <x v="0"/>
          </reference>
        </references>
      </pivotArea>
    </chartFormat>
    <chartFormat chart="1" format="1" series="1">
      <pivotArea type="data" outline="0" fieldPosition="0">
        <references count="2">
          <reference field="4294967294" count="1" selected="0">
            <x v="0"/>
          </reference>
          <reference field="10" count="1" selected="0">
            <x v="2"/>
          </reference>
        </references>
      </pivotArea>
    </chartFormat>
    <chartFormat chart="2" format="0" series="1">
      <pivotArea type="data" outline="0" fieldPosition="0">
        <references count="2">
          <reference field="4294967294" count="1" selected="0">
            <x v="0"/>
          </reference>
          <reference field="10" count="1" selected="0">
            <x v="0"/>
          </reference>
        </references>
      </pivotArea>
    </chartFormat>
    <chartFormat chart="2" format="1" series="1">
      <pivotArea type="data" outline="0" fieldPosition="0">
        <references count="2">
          <reference field="4294967294" count="1" selected="0">
            <x v="0"/>
          </reference>
          <reference field="10" count="1" selected="0">
            <x v="2"/>
          </reference>
        </references>
      </pivotArea>
    </chartFormat>
    <chartFormat chart="3" format="0" series="1">
      <pivotArea type="data" outline="0" fieldPosition="0">
        <references count="2">
          <reference field="4294967294" count="1" selected="0">
            <x v="0"/>
          </reference>
          <reference field="10" count="1" selected="0">
            <x v="0"/>
          </reference>
        </references>
      </pivotArea>
    </chartFormat>
    <chartFormat chart="3" format="1" series="1">
      <pivotArea type="data" outline="0" fieldPosition="0">
        <references count="2">
          <reference field="4294967294" count="1" selected="0">
            <x v="0"/>
          </reference>
          <reference field="10" count="1" selected="0">
            <x v="2"/>
          </reference>
        </references>
      </pivotArea>
    </chartFormat>
    <chartFormat chart="4" format="0" series="1">
      <pivotArea type="data" outline="0" fieldPosition="0">
        <references count="2">
          <reference field="4294967294" count="1" selected="0">
            <x v="0"/>
          </reference>
          <reference field="10" count="1" selected="0">
            <x v="0"/>
          </reference>
        </references>
      </pivotArea>
    </chartFormat>
    <chartFormat chart="4" format="1" series="1">
      <pivotArea type="data" outline="0" fieldPosition="0">
        <references count="2">
          <reference field="4294967294" count="1" selected="0">
            <x v="0"/>
          </reference>
          <reference field="10" count="1" selected="0">
            <x v="2"/>
          </reference>
        </references>
      </pivotArea>
    </chartFormat>
    <chartFormat chart="5" format="0" series="1">
      <pivotArea type="data" outline="0" fieldPosition="0">
        <references count="2">
          <reference field="4294967294" count="1" selected="0">
            <x v="0"/>
          </reference>
          <reference field="10" count="1" selected="0">
            <x v="0"/>
          </reference>
        </references>
      </pivotArea>
    </chartFormat>
    <chartFormat chart="5" format="1" series="1">
      <pivotArea type="data" outline="0" fieldPosition="0">
        <references count="2">
          <reference field="4294967294" count="1" selected="0">
            <x v="0"/>
          </reference>
          <reference field="10" count="1" selected="0">
            <x v="2"/>
          </reference>
        </references>
      </pivotArea>
    </chartFormat>
    <chartFormat chart="6" format="0" series="1">
      <pivotArea type="data" outline="0" fieldPosition="0">
        <references count="2">
          <reference field="4294967294" count="1" selected="0">
            <x v="0"/>
          </reference>
          <reference field="10" count="1" selected="0">
            <x v="0"/>
          </reference>
        </references>
      </pivotArea>
    </chartFormat>
    <chartFormat chart="6" format="1" series="1">
      <pivotArea type="data" outline="0" fieldPosition="0">
        <references count="2">
          <reference field="4294967294" count="1" selected="0">
            <x v="0"/>
          </reference>
          <reference field="10" count="1" selected="0">
            <x v="2"/>
          </reference>
        </references>
      </pivotArea>
    </chartFormat>
    <chartFormat chart="7" format="0" series="1">
      <pivotArea type="data" outline="0" fieldPosition="0">
        <references count="2">
          <reference field="4294967294" count="1" selected="0">
            <x v="0"/>
          </reference>
          <reference field="10" count="1" selected="0">
            <x v="0"/>
          </reference>
        </references>
      </pivotArea>
    </chartFormat>
    <chartFormat chart="7" format="1" series="1">
      <pivotArea type="data" outline="0" fieldPosition="0">
        <references count="2">
          <reference field="4294967294" count="1" selected="0">
            <x v="0"/>
          </reference>
          <reference field="10" count="1" selected="0">
            <x v="2"/>
          </reference>
        </references>
      </pivotArea>
    </chartFormat>
    <chartFormat chart="8" format="0" series="1">
      <pivotArea type="data" outline="0" fieldPosition="0">
        <references count="2">
          <reference field="4294967294" count="1" selected="0">
            <x v="0"/>
          </reference>
          <reference field="10" count="1" selected="0">
            <x v="0"/>
          </reference>
        </references>
      </pivotArea>
    </chartFormat>
    <chartFormat chart="8" format="1" series="1">
      <pivotArea type="data" outline="0" fieldPosition="0">
        <references count="2">
          <reference field="4294967294" count="1" selected="0">
            <x v="0"/>
          </reference>
          <reference field="10" count="1" selected="0">
            <x v="2"/>
          </reference>
        </references>
      </pivotArea>
    </chartFormat>
    <chartFormat chart="9" format="0" series="1">
      <pivotArea type="data" outline="0" fieldPosition="0">
        <references count="2">
          <reference field="4294967294" count="1" selected="0">
            <x v="0"/>
          </reference>
          <reference field="10" count="1" selected="0">
            <x v="0"/>
          </reference>
        </references>
      </pivotArea>
    </chartFormat>
    <chartFormat chart="9" format="1" series="1">
      <pivotArea type="data" outline="0" fieldPosition="0">
        <references count="2">
          <reference field="4294967294" count="1" selected="0">
            <x v="0"/>
          </reference>
          <reference field="10" count="1" selected="0">
            <x v="2"/>
          </reference>
        </references>
      </pivotArea>
    </chartFormat>
    <chartFormat chart="10" format="0" series="1">
      <pivotArea type="data" outline="0" fieldPosition="0">
        <references count="2">
          <reference field="4294967294" count="1" selected="0">
            <x v="0"/>
          </reference>
          <reference field="10" count="1" selected="0">
            <x v="0"/>
          </reference>
        </references>
      </pivotArea>
    </chartFormat>
    <chartFormat chart="10" format="1" series="1">
      <pivotArea type="data" outline="0" fieldPosition="0">
        <references count="2">
          <reference field="4294967294" count="1" selected="0">
            <x v="0"/>
          </reference>
          <reference field="10" count="1" selected="0">
            <x v="2"/>
          </reference>
        </references>
      </pivotArea>
    </chartFormat>
    <chartFormat chart="11" format="0" series="1">
      <pivotArea type="data" outline="0" fieldPosition="0">
        <references count="2">
          <reference field="4294967294" count="1" selected="0">
            <x v="0"/>
          </reference>
          <reference field="10" count="1" selected="0">
            <x v="0"/>
          </reference>
        </references>
      </pivotArea>
    </chartFormat>
    <chartFormat chart="11" format="1" series="1">
      <pivotArea type="data" outline="0" fieldPosition="0">
        <references count="2">
          <reference field="4294967294" count="1" selected="0">
            <x v="0"/>
          </reference>
          <reference field="10" count="1" selected="0">
            <x v="2"/>
          </reference>
        </references>
      </pivotArea>
    </chartFormat>
    <chartFormat chart="12" format="0" series="1">
      <pivotArea type="data" outline="0" fieldPosition="0">
        <references count="2">
          <reference field="4294967294" count="1" selected="0">
            <x v="0"/>
          </reference>
          <reference field="10" count="1" selected="0">
            <x v="0"/>
          </reference>
        </references>
      </pivotArea>
    </chartFormat>
    <chartFormat chart="12" format="1" series="1">
      <pivotArea type="data" outline="0" fieldPosition="0">
        <references count="2">
          <reference field="4294967294" count="1" selected="0">
            <x v="0"/>
          </reference>
          <reference field="10" count="1" selected="0">
            <x v="2"/>
          </reference>
        </references>
      </pivotArea>
    </chartFormat>
    <chartFormat chart="13" format="0" series="1">
      <pivotArea type="data" outline="0" fieldPosition="0">
        <references count="2">
          <reference field="4294967294" count="1" selected="0">
            <x v="0"/>
          </reference>
          <reference field="10" count="1" selected="0">
            <x v="0"/>
          </reference>
        </references>
      </pivotArea>
    </chartFormat>
    <chartFormat chart="13" format="1" series="1">
      <pivotArea type="data" outline="0" fieldPosition="0">
        <references count="2">
          <reference field="4294967294" count="1" selected="0">
            <x v="0"/>
          </reference>
          <reference field="10" count="1" selected="0">
            <x v="2"/>
          </reference>
        </references>
      </pivotArea>
    </chartFormat>
    <chartFormat chart="14" format="0" series="1">
      <pivotArea type="data" outline="0" fieldPosition="0">
        <references count="2">
          <reference field="4294967294" count="1" selected="0">
            <x v="0"/>
          </reference>
          <reference field="10" count="1" selected="0">
            <x v="0"/>
          </reference>
        </references>
      </pivotArea>
    </chartFormat>
    <chartFormat chart="14" format="1" series="1">
      <pivotArea type="data" outline="0" fieldPosition="0">
        <references count="2">
          <reference field="4294967294" count="1" selected="0">
            <x v="0"/>
          </reference>
          <reference field="10" count="1" selected="0">
            <x v="2"/>
          </reference>
        </references>
      </pivotArea>
    </chartFormat>
    <chartFormat chart="15" format="0" series="1">
      <pivotArea type="data" outline="0" fieldPosition="0">
        <references count="2">
          <reference field="4294967294" count="1" selected="0">
            <x v="0"/>
          </reference>
          <reference field="10" count="1" selected="0">
            <x v="0"/>
          </reference>
        </references>
      </pivotArea>
    </chartFormat>
    <chartFormat chart="15" format="1" series="1">
      <pivotArea type="data" outline="0" fieldPosition="0">
        <references count="2">
          <reference field="4294967294" count="1" selected="0">
            <x v="0"/>
          </reference>
          <reference field="10" count="1" selected="0">
            <x v="2"/>
          </reference>
        </references>
      </pivotArea>
    </chartFormat>
    <chartFormat chart="16" format="0" series="1">
      <pivotArea type="data" outline="0" fieldPosition="0">
        <references count="2">
          <reference field="4294967294" count="1" selected="0">
            <x v="0"/>
          </reference>
          <reference field="10" count="1" selected="0">
            <x v="0"/>
          </reference>
        </references>
      </pivotArea>
    </chartFormat>
    <chartFormat chart="16" format="1" series="1">
      <pivotArea type="data" outline="0" fieldPosition="0">
        <references count="2">
          <reference field="4294967294" count="1" selected="0">
            <x v="0"/>
          </reference>
          <reference field="10" count="1" selected="0">
            <x v="2"/>
          </reference>
        </references>
      </pivotArea>
    </chartFormat>
    <chartFormat chart="17" format="0" series="1">
      <pivotArea type="data" outline="0" fieldPosition="0">
        <references count="2">
          <reference field="4294967294" count="1" selected="0">
            <x v="0"/>
          </reference>
          <reference field="10" count="1" selected="0">
            <x v="0"/>
          </reference>
        </references>
      </pivotArea>
    </chartFormat>
    <chartFormat chart="17" format="1" series="1">
      <pivotArea type="data" outline="0" fieldPosition="0">
        <references count="2">
          <reference field="4294967294" count="1" selected="0">
            <x v="0"/>
          </reference>
          <reference field="10" count="1" selected="0">
            <x v="2"/>
          </reference>
        </references>
      </pivotArea>
    </chartFormat>
    <chartFormat chart="18" format="0" series="1">
      <pivotArea type="data" outline="0" fieldPosition="0">
        <references count="2">
          <reference field="4294967294" count="1" selected="0">
            <x v="0"/>
          </reference>
          <reference field="10" count="1" selected="0">
            <x v="0"/>
          </reference>
        </references>
      </pivotArea>
    </chartFormat>
    <chartFormat chart="18" format="1" series="1">
      <pivotArea type="data" outline="0" fieldPosition="0">
        <references count="2">
          <reference field="4294967294" count="1" selected="0">
            <x v="0"/>
          </reference>
          <reference field="10" count="1" selected="0">
            <x v="2"/>
          </reference>
        </references>
      </pivotArea>
    </chartFormat>
    <chartFormat chart="19" format="0" series="1">
      <pivotArea type="data" outline="0" fieldPosition="0">
        <references count="2">
          <reference field="4294967294" count="1" selected="0">
            <x v="0"/>
          </reference>
          <reference field="10" count="1" selected="0">
            <x v="0"/>
          </reference>
        </references>
      </pivotArea>
    </chartFormat>
    <chartFormat chart="19" format="1" series="1">
      <pivotArea type="data" outline="0" fieldPosition="0">
        <references count="2">
          <reference field="4294967294" count="1" selected="0">
            <x v="0"/>
          </reference>
          <reference field="10" count="1" selected="0">
            <x v="2"/>
          </reference>
        </references>
      </pivotArea>
    </chartFormat>
    <chartFormat chart="20" format="0" series="1">
      <pivotArea type="data" outline="0" fieldPosition="0">
        <references count="2">
          <reference field="4294967294" count="1" selected="0">
            <x v="0"/>
          </reference>
          <reference field="10" count="1" selected="0">
            <x v="0"/>
          </reference>
        </references>
      </pivotArea>
    </chartFormat>
    <chartFormat chart="20" format="1" series="1">
      <pivotArea type="data" outline="0" fieldPosition="0">
        <references count="2">
          <reference field="4294967294" count="1" selected="0">
            <x v="0"/>
          </reference>
          <reference field="10" count="1" selected="0">
            <x v="2"/>
          </reference>
        </references>
      </pivotArea>
    </chartFormat>
    <chartFormat chart="21" format="0" series="1">
      <pivotArea type="data" outline="0" fieldPosition="0">
        <references count="2">
          <reference field="4294967294" count="1" selected="0">
            <x v="0"/>
          </reference>
          <reference field="10" count="1" selected="0">
            <x v="0"/>
          </reference>
        </references>
      </pivotArea>
    </chartFormat>
    <chartFormat chart="21" format="1" series="1">
      <pivotArea type="data" outline="0" fieldPosition="0">
        <references count="2">
          <reference field="4294967294" count="1" selected="0">
            <x v="0"/>
          </reference>
          <reference field="10" count="1" selected="0">
            <x v="2"/>
          </reference>
        </references>
      </pivotArea>
    </chartFormat>
    <chartFormat chart="22" format="0" series="1">
      <pivotArea type="data" outline="0" fieldPosition="0">
        <references count="2">
          <reference field="4294967294" count="1" selected="0">
            <x v="0"/>
          </reference>
          <reference field="10" count="1" selected="0">
            <x v="0"/>
          </reference>
        </references>
      </pivotArea>
    </chartFormat>
    <chartFormat chart="22" format="1" series="1">
      <pivotArea type="data" outline="0" fieldPosition="0">
        <references count="2">
          <reference field="4294967294" count="1" selected="0">
            <x v="0"/>
          </reference>
          <reference field="10" count="1" selected="0">
            <x v="2"/>
          </reference>
        </references>
      </pivotArea>
    </chartFormat>
    <chartFormat chart="23" format="0" series="1">
      <pivotArea type="data" outline="0" fieldPosition="0">
        <references count="2">
          <reference field="4294967294" count="1" selected="0">
            <x v="0"/>
          </reference>
          <reference field="10" count="1" selected="0">
            <x v="0"/>
          </reference>
        </references>
      </pivotArea>
    </chartFormat>
    <chartFormat chart="23" format="1" series="1">
      <pivotArea type="data" outline="0" fieldPosition="0">
        <references count="2">
          <reference field="4294967294" count="1" selected="0">
            <x v="0"/>
          </reference>
          <reference field="10" count="1" selected="0">
            <x v="2"/>
          </reference>
        </references>
      </pivotArea>
    </chartFormat>
    <chartFormat chart="24" format="0" series="1">
      <pivotArea type="data" outline="0" fieldPosition="0">
        <references count="2">
          <reference field="4294967294" count="1" selected="0">
            <x v="0"/>
          </reference>
          <reference field="10" count="1" selected="0">
            <x v="0"/>
          </reference>
        </references>
      </pivotArea>
    </chartFormat>
    <chartFormat chart="24" format="1" series="1">
      <pivotArea type="data" outline="0" fieldPosition="0">
        <references count="2">
          <reference field="4294967294" count="1" selected="0">
            <x v="0"/>
          </reference>
          <reference field="10" count="1" selected="0">
            <x v="2"/>
          </reference>
        </references>
      </pivotArea>
    </chartFormat>
    <chartFormat chart="25" format="0" series="1">
      <pivotArea type="data" outline="0" fieldPosition="0">
        <references count="2">
          <reference field="4294967294" count="1" selected="0">
            <x v="0"/>
          </reference>
          <reference field="10" count="1" selected="0">
            <x v="0"/>
          </reference>
        </references>
      </pivotArea>
    </chartFormat>
    <chartFormat chart="25" format="1" series="1">
      <pivotArea type="data" outline="0" fieldPosition="0">
        <references count="2">
          <reference field="4294967294" count="1" selected="0">
            <x v="0"/>
          </reference>
          <reference field="10" count="1" selected="0">
            <x v="2"/>
          </reference>
        </references>
      </pivotArea>
    </chartFormat>
    <chartFormat chart="26" format="0" series="1">
      <pivotArea type="data" outline="0" fieldPosition="0">
        <references count="2">
          <reference field="4294967294" count="1" selected="0">
            <x v="0"/>
          </reference>
          <reference field="10" count="1" selected="0">
            <x v="0"/>
          </reference>
        </references>
      </pivotArea>
    </chartFormat>
    <chartFormat chart="26" format="1" series="1">
      <pivotArea type="data" outline="0" fieldPosition="0">
        <references count="2">
          <reference field="4294967294" count="1" selected="0">
            <x v="0"/>
          </reference>
          <reference field="10" count="1" selected="0">
            <x v="2"/>
          </reference>
        </references>
      </pivotArea>
    </chartFormat>
    <chartFormat chart="27" format="7" series="1">
      <pivotArea type="data" outline="0" fieldPosition="0">
        <references count="2">
          <reference field="4294967294" count="1" selected="0">
            <x v="0"/>
          </reference>
          <reference field="10" count="1" selected="0">
            <x v="0"/>
          </reference>
        </references>
      </pivotArea>
    </chartFormat>
    <chartFormat chart="27" format="8" series="1">
      <pivotArea type="data" outline="0" fieldPosition="0">
        <references count="2">
          <reference field="4294967294" count="1" selected="0">
            <x v="0"/>
          </reference>
          <reference field="10" count="1" selected="0">
            <x v="2"/>
          </reference>
        </references>
      </pivotArea>
    </chartFormat>
  </chartFormats>
  <pivotTableStyleInfo name="PivotStyleLight16" showRowHeaders="1" showColHeaders="1" showRowStripes="0" showColStripes="0" showLastColumn="1"/>
  <filters count="1">
    <filter fld="7" type="count" evalOrder="-1" id="3"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0F1E15F-DF46-44E8-8021-1C777957B637}" name="PivotTable19" cacheId="0" applyNumberFormats="0" applyBorderFormats="0" applyFontFormats="0" applyPatternFormats="0" applyAlignmentFormats="0" applyWidthHeightFormats="1" dataCaption="Values" updatedVersion="8" minRefreshableVersion="3" useAutoFormatting="1" itemPrintTitles="1" createdVersion="8" indent="0" outline="1" outlineData="1" chartFormat="7">
  <location ref="AQ1:AT7" firstHeaderRow="1" firstDataRow="2" firstDataCol="1"/>
  <pivotFields count="16">
    <pivotField showAll="0"/>
    <pivotField showAll="0"/>
    <pivotField showAll="0"/>
    <pivotField showAll="0"/>
    <pivotField showAll="0"/>
    <pivotField showAll="0"/>
    <pivotField showAll="0"/>
    <pivotField showAll="0">
      <items count="136">
        <item m="1" x="83"/>
        <item m="1" x="69"/>
        <item m="1" x="38"/>
        <item m="1" x="127"/>
        <item m="1" x="126"/>
        <item m="1" x="17"/>
        <item m="1" x="116"/>
        <item m="1" x="30"/>
        <item m="1" x="77"/>
        <item m="1" x="73"/>
        <item m="1" x="52"/>
        <item m="1" x="125"/>
        <item m="1" x="86"/>
        <item m="1" x="65"/>
        <item m="1" x="106"/>
        <item m="1" x="124"/>
        <item m="1" x="63"/>
        <item m="1" x="35"/>
        <item m="1" x="99"/>
        <item m="1" x="72"/>
        <item m="1" x="107"/>
        <item m="1" x="51"/>
        <item m="1" x="39"/>
        <item m="1" x="130"/>
        <item m="1" x="94"/>
        <item m="1" x="71"/>
        <item m="1" x="101"/>
        <item m="1" x="123"/>
        <item m="1" x="102"/>
        <item x="7"/>
        <item m="1" x="49"/>
        <item m="1" x="128"/>
        <item m="1" x="53"/>
        <item m="1" x="31"/>
        <item m="1" x="108"/>
        <item m="1" x="82"/>
        <item m="1" x="22"/>
        <item m="1" x="92"/>
        <item m="1" x="103"/>
        <item m="1" x="25"/>
        <item m="1" x="120"/>
        <item m="1" x="132"/>
        <item m="1" x="21"/>
        <item m="1" x="76"/>
        <item m="1" x="118"/>
        <item m="1" x="97"/>
        <item m="1" x="37"/>
        <item m="1" x="117"/>
        <item x="10"/>
        <item m="1" x="60"/>
        <item m="1" x="87"/>
        <item m="1" x="16"/>
        <item m="1" x="134"/>
        <item m="1" x="66"/>
        <item m="1" x="34"/>
        <item m="1" x="104"/>
        <item m="1" x="45"/>
        <item m="1" x="48"/>
        <item m="1" x="81"/>
        <item m="1" x="50"/>
        <item m="1" x="43"/>
        <item m="1" x="111"/>
        <item m="1" x="67"/>
        <item x="3"/>
        <item m="1" x="61"/>
        <item m="1" x="119"/>
        <item m="1" x="19"/>
        <item m="1" x="54"/>
        <item m="1" x="112"/>
        <item m="1" x="20"/>
        <item m="1" x="89"/>
        <item m="1" x="105"/>
        <item m="1" x="47"/>
        <item m="1" x="129"/>
        <item m="1" x="56"/>
        <item m="1" x="98"/>
        <item x="8"/>
        <item m="1" x="27"/>
        <item x="9"/>
        <item m="1" x="59"/>
        <item m="1" x="93"/>
        <item m="1" x="14"/>
        <item m="1" x="121"/>
        <item x="4"/>
        <item m="1" x="41"/>
        <item m="1" x="42"/>
        <item x="2"/>
        <item m="1" x="26"/>
        <item m="1" x="100"/>
        <item m="1" x="78"/>
        <item m="1" x="96"/>
        <item x="6"/>
        <item m="1" x="131"/>
        <item m="1" x="32"/>
        <item m="1" x="40"/>
        <item m="1" x="12"/>
        <item m="1" x="36"/>
        <item m="1" x="29"/>
        <item m="1" x="79"/>
        <item m="1" x="110"/>
        <item m="1" x="55"/>
        <item m="1" x="28"/>
        <item m="1" x="46"/>
        <item m="1" x="13"/>
        <item m="1" x="113"/>
        <item m="1" x="68"/>
        <item m="1" x="57"/>
        <item x="11"/>
        <item m="1" x="91"/>
        <item m="1" x="44"/>
        <item m="1" x="109"/>
        <item m="1" x="24"/>
        <item m="1" x="95"/>
        <item m="1" x="62"/>
        <item m="1" x="75"/>
        <item m="1" x="114"/>
        <item m="1" x="90"/>
        <item m="1" x="80"/>
        <item x="1"/>
        <item m="1" x="15"/>
        <item m="1" x="88"/>
        <item m="1" x="23"/>
        <item m="1" x="122"/>
        <item m="1" x="85"/>
        <item m="1" x="64"/>
        <item m="1" x="133"/>
        <item m="1" x="74"/>
        <item x="5"/>
        <item m="1" x="70"/>
        <item m="1" x="33"/>
        <item m="1" x="115"/>
        <item m="1" x="58"/>
        <item m="1" x="18"/>
        <item x="0"/>
        <item m="1" x="84"/>
        <item t="default"/>
      </items>
    </pivotField>
    <pivotField axis="axisRow" showAll="0" measureFilter="1" sortType="ascending">
      <items count="138">
        <item m="1" x="109"/>
        <item m="1" x="136"/>
        <item m="1" x="45"/>
        <item m="1" x="87"/>
        <item m="1" x="83"/>
        <item m="1" x="36"/>
        <item m="1" x="102"/>
        <item m="1" x="28"/>
        <item m="1" x="93"/>
        <item m="1" x="37"/>
        <item m="1" x="50"/>
        <item m="1" x="65"/>
        <item m="1" x="44"/>
        <item x="12"/>
        <item m="1" x="57"/>
        <item m="1" x="26"/>
        <item m="1" x="124"/>
        <item m="1" x="68"/>
        <item x="1"/>
        <item m="1" x="79"/>
        <item x="0"/>
        <item m="1" x="135"/>
        <item m="1" x="131"/>
        <item m="1" x="78"/>
        <item x="11"/>
        <item m="1" x="54"/>
        <item m="1" x="85"/>
        <item m="1" x="72"/>
        <item x="2"/>
        <item m="1" x="115"/>
        <item m="1" x="46"/>
        <item m="1" x="112"/>
        <item m="1" x="56"/>
        <item m="1" x="15"/>
        <item m="1" x="105"/>
        <item m="1" x="17"/>
        <item m="1" x="21"/>
        <item m="1" x="18"/>
        <item m="1" x="16"/>
        <item m="1" x="67"/>
        <item m="1" x="35"/>
        <item m="1" x="70"/>
        <item m="1" x="47"/>
        <item m="1" x="120"/>
        <item m="1" x="74"/>
        <item m="1" x="34"/>
        <item m="1" x="98"/>
        <item m="1" x="118"/>
        <item m="1" x="133"/>
        <item m="1" x="108"/>
        <item m="1" x="84"/>
        <item m="1" x="126"/>
        <item x="13"/>
        <item m="1" x="114"/>
        <item x="5"/>
        <item m="1" x="60"/>
        <item m="1" x="116"/>
        <item m="1" x="64"/>
        <item m="1" x="58"/>
        <item m="1" x="77"/>
        <item m="1" x="125"/>
        <item m="1" x="82"/>
        <item m="1" x="61"/>
        <item m="1" x="134"/>
        <item m="1" x="121"/>
        <item m="1" x="19"/>
        <item m="1" x="128"/>
        <item m="1" x="130"/>
        <item m="1" x="38"/>
        <item m="1" x="132"/>
        <item m="1" x="55"/>
        <item m="1" x="99"/>
        <item m="1" x="96"/>
        <item m="1" x="107"/>
        <item m="1" x="20"/>
        <item m="1" x="69"/>
        <item m="1" x="91"/>
        <item m="1" x="33"/>
        <item m="1" x="32"/>
        <item m="1" x="73"/>
        <item m="1" x="117"/>
        <item m="1" x="80"/>
        <item m="1" x="94"/>
        <item m="1" x="127"/>
        <item m="1" x="39"/>
        <item m="1" x="42"/>
        <item m="1" x="97"/>
        <item m="1" x="81"/>
        <item x="8"/>
        <item m="1" x="25"/>
        <item m="1" x="71"/>
        <item m="1" x="66"/>
        <item m="1" x="51"/>
        <item m="1" x="95"/>
        <item m="1" x="129"/>
        <item m="1" x="119"/>
        <item x="10"/>
        <item m="1" x="104"/>
        <item m="1" x="75"/>
        <item m="1" x="29"/>
        <item x="3"/>
        <item x="6"/>
        <item m="1" x="88"/>
        <item m="1" x="89"/>
        <item m="1" x="48"/>
        <item m="1" x="40"/>
        <item m="1" x="14"/>
        <item m="1" x="27"/>
        <item m="1" x="76"/>
        <item m="1" x="103"/>
        <item m="1" x="122"/>
        <item m="1" x="53"/>
        <item m="1" x="100"/>
        <item m="1" x="52"/>
        <item m="1" x="59"/>
        <item m="1" x="43"/>
        <item m="1" x="101"/>
        <item m="1" x="22"/>
        <item x="9"/>
        <item m="1" x="49"/>
        <item m="1" x="23"/>
        <item m="1" x="111"/>
        <item m="1" x="24"/>
        <item m="1" x="31"/>
        <item m="1" x="110"/>
        <item m="1" x="106"/>
        <item m="1" x="92"/>
        <item m="1" x="41"/>
        <item m="1" x="123"/>
        <item x="4"/>
        <item x="7"/>
        <item m="1" x="30"/>
        <item m="1" x="113"/>
        <item m="1" x="63"/>
        <item m="1" x="86"/>
        <item m="1" x="90"/>
        <item m="1" x="62"/>
        <item t="default"/>
      </items>
      <autoSortScope>
        <pivotArea dataOnly="0" outline="0" fieldPosition="0">
          <references count="1">
            <reference field="4294967294" count="1" selected="0">
              <x v="0"/>
            </reference>
          </references>
        </pivotArea>
      </autoSortScope>
    </pivotField>
    <pivotField dataField="1" showAll="0"/>
    <pivotField axis="axisCol" showAll="0">
      <items count="6">
        <item x="1"/>
        <item h="1" x="0"/>
        <item x="3"/>
        <item h="1" x="2"/>
        <item h="1" m="1" x="4"/>
        <item t="default"/>
      </items>
    </pivotField>
    <pivotField showAll="0"/>
    <pivotField showAll="0"/>
    <pivotField showAll="0"/>
    <pivotField showAll="0"/>
    <pivotField showAll="0"/>
  </pivotFields>
  <rowFields count="1">
    <field x="8"/>
  </rowFields>
  <rowItems count="5">
    <i>
      <x v="54"/>
    </i>
    <i>
      <x v="24"/>
    </i>
    <i>
      <x v="20"/>
    </i>
    <i>
      <x v="101"/>
    </i>
    <i t="grand">
      <x/>
    </i>
  </rowItems>
  <colFields count="1">
    <field x="10"/>
  </colFields>
  <colItems count="3">
    <i>
      <x/>
    </i>
    <i>
      <x v="2"/>
    </i>
    <i t="grand">
      <x/>
    </i>
  </colItems>
  <dataFields count="1">
    <dataField name="Count of Is the part fabricated solely in Israel?" fld="9" subtotal="count" baseField="0" baseItem="0"/>
  </dataFields>
  <chartFormats count="15">
    <chartFormat chart="0" format="0" series="1">
      <pivotArea type="data" outline="0" fieldPosition="0">
        <references count="2">
          <reference field="4294967294" count="1" selected="0">
            <x v="0"/>
          </reference>
          <reference field="10" count="1" selected="0">
            <x v="0"/>
          </reference>
        </references>
      </pivotArea>
    </chartFormat>
    <chartFormat chart="0" format="1" series="1">
      <pivotArea type="data" outline="0" fieldPosition="0">
        <references count="2">
          <reference field="4294967294" count="1" selected="0">
            <x v="0"/>
          </reference>
          <reference field="10" count="1" selected="0">
            <x v="2"/>
          </reference>
        </references>
      </pivotArea>
    </chartFormat>
    <chartFormat chart="1" format="0" series="1">
      <pivotArea type="data" outline="0" fieldPosition="0">
        <references count="2">
          <reference field="4294967294" count="1" selected="0">
            <x v="0"/>
          </reference>
          <reference field="10" count="1" selected="0">
            <x v="0"/>
          </reference>
        </references>
      </pivotArea>
    </chartFormat>
    <chartFormat chart="1" format="1" series="1">
      <pivotArea type="data" outline="0" fieldPosition="0">
        <references count="2">
          <reference field="4294967294" count="1" selected="0">
            <x v="0"/>
          </reference>
          <reference field="10" count="1" selected="0">
            <x v="2"/>
          </reference>
        </references>
      </pivotArea>
    </chartFormat>
    <chartFormat chart="2" format="0" series="1">
      <pivotArea type="data" outline="0" fieldPosition="0">
        <references count="2">
          <reference field="4294967294" count="1" selected="0">
            <x v="0"/>
          </reference>
          <reference field="10" count="1" selected="0">
            <x v="0"/>
          </reference>
        </references>
      </pivotArea>
    </chartFormat>
    <chartFormat chart="2" format="1" series="1">
      <pivotArea type="data" outline="0" fieldPosition="0">
        <references count="2">
          <reference field="4294967294" count="1" selected="0">
            <x v="0"/>
          </reference>
          <reference field="10" count="1" selected="0">
            <x v="2"/>
          </reference>
        </references>
      </pivotArea>
    </chartFormat>
    <chartFormat chart="3" format="0" series="1">
      <pivotArea type="data" outline="0" fieldPosition="0">
        <references count="2">
          <reference field="4294967294" count="1" selected="0">
            <x v="0"/>
          </reference>
          <reference field="10" count="1" selected="0">
            <x v="0"/>
          </reference>
        </references>
      </pivotArea>
    </chartFormat>
    <chartFormat chart="3" format="1" series="1">
      <pivotArea type="data" outline="0" fieldPosition="0">
        <references count="2">
          <reference field="4294967294" count="1" selected="0">
            <x v="0"/>
          </reference>
          <reference field="10" count="1" selected="0">
            <x v="2"/>
          </reference>
        </references>
      </pivotArea>
    </chartFormat>
    <chartFormat chart="4" format="0" series="1">
      <pivotArea type="data" outline="0" fieldPosition="0">
        <references count="2">
          <reference field="4294967294" count="1" selected="0">
            <x v="0"/>
          </reference>
          <reference field="10" count="1" selected="0">
            <x v="0"/>
          </reference>
        </references>
      </pivotArea>
    </chartFormat>
    <chartFormat chart="4" format="1" series="1">
      <pivotArea type="data" outline="0" fieldPosition="0">
        <references count="2">
          <reference field="4294967294" count="1" selected="0">
            <x v="0"/>
          </reference>
          <reference field="10" count="1" selected="0">
            <x v="2"/>
          </reference>
        </references>
      </pivotArea>
    </chartFormat>
    <chartFormat chart="5" format="0" series="1">
      <pivotArea type="data" outline="0" fieldPosition="0">
        <references count="2">
          <reference field="4294967294" count="1" selected="0">
            <x v="0"/>
          </reference>
          <reference field="10" count="1" selected="0">
            <x v="0"/>
          </reference>
        </references>
      </pivotArea>
    </chartFormat>
    <chartFormat chart="5" format="1" series="1">
      <pivotArea type="data" outline="0" fieldPosition="0">
        <references count="2">
          <reference field="4294967294" count="1" selected="0">
            <x v="0"/>
          </reference>
          <reference field="10" count="1" selected="0">
            <x v="2"/>
          </reference>
        </references>
      </pivotArea>
    </chartFormat>
    <chartFormat chart="6" format="0" series="1">
      <pivotArea type="data" outline="0" fieldPosition="0">
        <references count="2">
          <reference field="4294967294" count="1" selected="0">
            <x v="0"/>
          </reference>
          <reference field="10" count="1" selected="0">
            <x v="0"/>
          </reference>
        </references>
      </pivotArea>
    </chartFormat>
    <chartFormat chart="6" format="1" series="1">
      <pivotArea type="data" outline="0" fieldPosition="0">
        <references count="2">
          <reference field="4294967294" count="1" selected="0">
            <x v="0"/>
          </reference>
          <reference field="10" count="1" selected="0">
            <x v="2"/>
          </reference>
        </references>
      </pivotArea>
    </chartFormat>
    <chartFormat chart="6"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8" type="count" evalOrder="-1" id="2"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75B827C-F689-411C-BAB7-4E452E8D48E3}" name="PivotTable21" cacheId="0" applyNumberFormats="0" applyBorderFormats="0" applyFontFormats="0" applyPatternFormats="0" applyAlignmentFormats="0" applyWidthHeightFormats="1" dataCaption="Values" updatedVersion="8" minRefreshableVersion="3" useAutoFormatting="1" itemPrintTitles="1" createdVersion="8" indent="0" outline="1" outlineData="1" chartFormat="7">
  <location ref="BJ1:BL7" firstHeaderRow="1" firstDataRow="2" firstDataCol="1"/>
  <pivotFields count="16">
    <pivotField showAll="0"/>
    <pivotField showAll="0"/>
    <pivotField showAll="0"/>
    <pivotField showAll="0"/>
    <pivotField showAll="0"/>
    <pivotField showAll="0"/>
    <pivotField showAll="0"/>
    <pivotField showAll="0" measureFilter="1" sortType="ascending">
      <items count="136">
        <item m="1" x="83"/>
        <item m="1" x="69"/>
        <item m="1" x="38"/>
        <item m="1" x="127"/>
        <item m="1" x="126"/>
        <item m="1" x="17"/>
        <item m="1" x="116"/>
        <item m="1" x="30"/>
        <item m="1" x="77"/>
        <item m="1" x="73"/>
        <item m="1" x="52"/>
        <item m="1" x="125"/>
        <item m="1" x="86"/>
        <item m="1" x="65"/>
        <item m="1" x="106"/>
        <item m="1" x="124"/>
        <item m="1" x="63"/>
        <item m="1" x="35"/>
        <item m="1" x="99"/>
        <item m="1" x="72"/>
        <item m="1" x="107"/>
        <item m="1" x="51"/>
        <item m="1" x="39"/>
        <item m="1" x="130"/>
        <item m="1" x="94"/>
        <item m="1" x="71"/>
        <item m="1" x="101"/>
        <item m="1" x="123"/>
        <item m="1" x="102"/>
        <item x="7"/>
        <item m="1" x="49"/>
        <item m="1" x="128"/>
        <item m="1" x="53"/>
        <item m="1" x="31"/>
        <item m="1" x="108"/>
        <item m="1" x="82"/>
        <item m="1" x="22"/>
        <item m="1" x="92"/>
        <item m="1" x="103"/>
        <item m="1" x="25"/>
        <item m="1" x="120"/>
        <item m="1" x="132"/>
        <item m="1" x="21"/>
        <item m="1" x="76"/>
        <item m="1" x="118"/>
        <item m="1" x="97"/>
        <item m="1" x="37"/>
        <item m="1" x="117"/>
        <item x="10"/>
        <item m="1" x="60"/>
        <item m="1" x="87"/>
        <item m="1" x="16"/>
        <item m="1" x="134"/>
        <item m="1" x="66"/>
        <item m="1" x="34"/>
        <item m="1" x="104"/>
        <item m="1" x="45"/>
        <item m="1" x="48"/>
        <item m="1" x="81"/>
        <item m="1" x="50"/>
        <item m="1" x="43"/>
        <item m="1" x="111"/>
        <item m="1" x="67"/>
        <item x="3"/>
        <item m="1" x="61"/>
        <item m="1" x="119"/>
        <item m="1" x="19"/>
        <item m="1" x="54"/>
        <item m="1" x="112"/>
        <item m="1" x="20"/>
        <item m="1" x="89"/>
        <item m="1" x="105"/>
        <item m="1" x="47"/>
        <item m="1" x="129"/>
        <item m="1" x="56"/>
        <item m="1" x="98"/>
        <item x="8"/>
        <item m="1" x="27"/>
        <item x="9"/>
        <item m="1" x="59"/>
        <item m="1" x="93"/>
        <item m="1" x="14"/>
        <item m="1" x="121"/>
        <item x="4"/>
        <item m="1" x="41"/>
        <item m="1" x="42"/>
        <item x="2"/>
        <item m="1" x="26"/>
        <item m="1" x="100"/>
        <item m="1" x="78"/>
        <item m="1" x="96"/>
        <item x="6"/>
        <item m="1" x="131"/>
        <item m="1" x="32"/>
        <item m="1" x="40"/>
        <item m="1" x="12"/>
        <item m="1" x="36"/>
        <item m="1" x="29"/>
        <item m="1" x="79"/>
        <item m="1" x="110"/>
        <item m="1" x="55"/>
        <item m="1" x="28"/>
        <item m="1" x="46"/>
        <item m="1" x="13"/>
        <item m="1" x="113"/>
        <item m="1" x="68"/>
        <item m="1" x="57"/>
        <item x="11"/>
        <item m="1" x="91"/>
        <item m="1" x="44"/>
        <item m="1" x="109"/>
        <item m="1" x="24"/>
        <item m="1" x="95"/>
        <item m="1" x="62"/>
        <item m="1" x="75"/>
        <item m="1" x="114"/>
        <item m="1" x="90"/>
        <item m="1" x="80"/>
        <item x="1"/>
        <item m="1" x="15"/>
        <item m="1" x="88"/>
        <item m="1" x="23"/>
        <item m="1" x="122"/>
        <item m="1" x="85"/>
        <item m="1" x="64"/>
        <item m="1" x="133"/>
        <item m="1" x="74"/>
        <item x="5"/>
        <item m="1" x="70"/>
        <item m="1" x="33"/>
        <item m="1" x="115"/>
        <item m="1" x="58"/>
        <item m="1" x="18"/>
        <item x="0"/>
        <item m="1" x="84"/>
        <item t="default"/>
      </items>
      <autoSortScope>
        <pivotArea dataOnly="0" outline="0" fieldPosition="0">
          <references count="1">
            <reference field="4294967294" count="1" selected="0">
              <x v="0"/>
            </reference>
          </references>
        </pivotArea>
      </autoSortScope>
    </pivotField>
    <pivotField axis="axisRow" showAll="0" measureFilter="1" sortType="ascending">
      <items count="138">
        <item m="1" x="109"/>
        <item m="1" x="136"/>
        <item m="1" x="45"/>
        <item m="1" x="87"/>
        <item m="1" x="83"/>
        <item m="1" x="36"/>
        <item m="1" x="102"/>
        <item m="1" x="28"/>
        <item m="1" x="93"/>
        <item m="1" x="37"/>
        <item m="1" x="50"/>
        <item m="1" x="65"/>
        <item m="1" x="44"/>
        <item x="12"/>
        <item m="1" x="57"/>
        <item m="1" x="26"/>
        <item m="1" x="124"/>
        <item m="1" x="68"/>
        <item x="1"/>
        <item m="1" x="79"/>
        <item x="0"/>
        <item m="1" x="135"/>
        <item m="1" x="131"/>
        <item m="1" x="78"/>
        <item x="11"/>
        <item m="1" x="54"/>
        <item m="1" x="85"/>
        <item m="1" x="72"/>
        <item x="2"/>
        <item m="1" x="115"/>
        <item m="1" x="46"/>
        <item m="1" x="112"/>
        <item m="1" x="56"/>
        <item m="1" x="15"/>
        <item m="1" x="105"/>
        <item m="1" x="17"/>
        <item m="1" x="21"/>
        <item m="1" x="18"/>
        <item m="1" x="16"/>
        <item m="1" x="67"/>
        <item m="1" x="35"/>
        <item m="1" x="70"/>
        <item m="1" x="47"/>
        <item m="1" x="120"/>
        <item m="1" x="74"/>
        <item m="1" x="34"/>
        <item m="1" x="98"/>
        <item m="1" x="118"/>
        <item m="1" x="133"/>
        <item m="1" x="108"/>
        <item m="1" x="84"/>
        <item m="1" x="126"/>
        <item x="13"/>
        <item m="1" x="114"/>
        <item x="5"/>
        <item m="1" x="60"/>
        <item m="1" x="116"/>
        <item m="1" x="64"/>
        <item m="1" x="58"/>
        <item m="1" x="77"/>
        <item m="1" x="125"/>
        <item m="1" x="82"/>
        <item m="1" x="61"/>
        <item m="1" x="134"/>
        <item m="1" x="121"/>
        <item m="1" x="19"/>
        <item m="1" x="128"/>
        <item m="1" x="130"/>
        <item m="1" x="38"/>
        <item m="1" x="132"/>
        <item m="1" x="55"/>
        <item m="1" x="99"/>
        <item m="1" x="96"/>
        <item m="1" x="107"/>
        <item m="1" x="20"/>
        <item m="1" x="69"/>
        <item m="1" x="91"/>
        <item m="1" x="33"/>
        <item m="1" x="32"/>
        <item m="1" x="73"/>
        <item m="1" x="117"/>
        <item m="1" x="80"/>
        <item m="1" x="94"/>
        <item m="1" x="127"/>
        <item m="1" x="39"/>
        <item m="1" x="42"/>
        <item m="1" x="97"/>
        <item m="1" x="81"/>
        <item x="8"/>
        <item m="1" x="25"/>
        <item m="1" x="71"/>
        <item m="1" x="66"/>
        <item m="1" x="51"/>
        <item m="1" x="95"/>
        <item m="1" x="129"/>
        <item m="1" x="119"/>
        <item x="10"/>
        <item m="1" x="104"/>
        <item m="1" x="75"/>
        <item m="1" x="29"/>
        <item x="3"/>
        <item x="6"/>
        <item m="1" x="88"/>
        <item m="1" x="89"/>
        <item m="1" x="48"/>
        <item m="1" x="40"/>
        <item m="1" x="14"/>
        <item m="1" x="27"/>
        <item m="1" x="76"/>
        <item m="1" x="103"/>
        <item m="1" x="122"/>
        <item m="1" x="53"/>
        <item m="1" x="100"/>
        <item m="1" x="52"/>
        <item m="1" x="59"/>
        <item m="1" x="43"/>
        <item m="1" x="101"/>
        <item m="1" x="22"/>
        <item x="9"/>
        <item m="1" x="49"/>
        <item m="1" x="23"/>
        <item m="1" x="111"/>
        <item m="1" x="24"/>
        <item m="1" x="31"/>
        <item m="1" x="110"/>
        <item m="1" x="106"/>
        <item m="1" x="92"/>
        <item m="1" x="41"/>
        <item m="1" x="123"/>
        <item x="4"/>
        <item x="7"/>
        <item m="1" x="30"/>
        <item m="1" x="113"/>
        <item m="1" x="63"/>
        <item m="1" x="86"/>
        <item m="1" x="90"/>
        <item m="1" x="62"/>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axis="axisCol" dataField="1" showAll="0">
      <items count="4">
        <item x="1"/>
        <item h="1" x="2"/>
        <item h="1" x="0"/>
        <item t="default"/>
      </items>
    </pivotField>
    <pivotField showAll="0"/>
  </pivotFields>
  <rowFields count="1">
    <field x="8"/>
  </rowFields>
  <rowItems count="5">
    <i>
      <x v="52"/>
    </i>
    <i>
      <x v="88"/>
    </i>
    <i>
      <x v="20"/>
    </i>
    <i>
      <x v="101"/>
    </i>
    <i t="grand">
      <x/>
    </i>
  </rowItems>
  <colFields count="1">
    <field x="14"/>
  </colFields>
  <colItems count="2">
    <i>
      <x/>
    </i>
    <i t="grand">
      <x/>
    </i>
  </colItems>
  <dataFields count="1">
    <dataField name="Count of Alternative Part Numbers with Manufacturing Process take place out of Israel OR Has Alternative Facilities in Other Countries2" fld="14" subtotal="count" baseField="0" baseItem="0"/>
  </dataFields>
  <chartFormats count="8">
    <chartFormat chart="0" format="0" series="1">
      <pivotArea type="data" outline="0" fieldPosition="0">
        <references count="2">
          <reference field="4294967294" count="1" selected="0">
            <x v="0"/>
          </reference>
          <reference field="14" count="1" selected="0">
            <x v="0"/>
          </reference>
        </references>
      </pivotArea>
    </chartFormat>
    <chartFormat chart="1" format="0" series="1">
      <pivotArea type="data" outline="0" fieldPosition="0">
        <references count="2">
          <reference field="4294967294" count="1" selected="0">
            <x v="0"/>
          </reference>
          <reference field="14" count="1" selected="0">
            <x v="0"/>
          </reference>
        </references>
      </pivotArea>
    </chartFormat>
    <chartFormat chart="2" format="0" series="1">
      <pivotArea type="data" outline="0" fieldPosition="0">
        <references count="2">
          <reference field="4294967294" count="1" selected="0">
            <x v="0"/>
          </reference>
          <reference field="14" count="1" selected="0">
            <x v="0"/>
          </reference>
        </references>
      </pivotArea>
    </chartFormat>
    <chartFormat chart="3" format="0" series="1">
      <pivotArea type="data" outline="0" fieldPosition="0">
        <references count="2">
          <reference field="4294967294" count="1" selected="0">
            <x v="0"/>
          </reference>
          <reference field="14" count="1" selected="0">
            <x v="0"/>
          </reference>
        </references>
      </pivotArea>
    </chartFormat>
    <chartFormat chart="4" format="0" series="1">
      <pivotArea type="data" outline="0" fieldPosition="0">
        <references count="2">
          <reference field="4294967294" count="1" selected="0">
            <x v="0"/>
          </reference>
          <reference field="14" count="1" selected="0">
            <x v="0"/>
          </reference>
        </references>
      </pivotArea>
    </chartFormat>
    <chartFormat chart="5" format="0" series="1">
      <pivotArea type="data" outline="0" fieldPosition="0">
        <references count="2">
          <reference field="4294967294" count="1" selected="0">
            <x v="0"/>
          </reference>
          <reference field="14" count="1" selected="0">
            <x v="0"/>
          </reference>
        </references>
      </pivotArea>
    </chartFormat>
    <chartFormat chart="6" format="0" series="1">
      <pivotArea type="data" outline="0" fieldPosition="0">
        <references count="2">
          <reference field="4294967294" count="1" selected="0">
            <x v="0"/>
          </reference>
          <reference field="14" count="1" selected="0">
            <x v="0"/>
          </reference>
        </references>
      </pivotArea>
    </chartFormat>
    <chartFormat chart="6"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2">
    <filter fld="7" type="count" evalOrder="-1" id="1" iMeasureFld="0">
      <autoFilter ref="A1">
        <filterColumn colId="0">
          <top10 val="10" filterVal="10"/>
        </filterColumn>
      </autoFilter>
    </filter>
    <filter fld="8" type="count" evalOrder="-1" id="2"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9224593-9108-4841-84F6-F2489559A759}" name="PivotTable15" cacheId="0" applyNumberFormats="0" applyBorderFormats="0" applyFontFormats="0" applyPatternFormats="0" applyAlignmentFormats="0" applyWidthHeightFormats="1" dataCaption="Values" updatedVersion="8" minRefreshableVersion="3" useAutoFormatting="1" itemPrintTitles="1" createdVersion="8" indent="0" outline="1" outlineData="1" chartFormat="9">
  <location ref="O1:R7" firstHeaderRow="1" firstDataRow="2" firstDataCol="1"/>
  <pivotFields count="16">
    <pivotField showAll="0"/>
    <pivotField showAll="0"/>
    <pivotField showAll="0"/>
    <pivotField showAll="0"/>
    <pivotField showAll="0"/>
    <pivotField showAll="0"/>
    <pivotField showAll="0"/>
    <pivotField axis="axisRow" showAll="0" measureFilter="1" sortType="ascending">
      <items count="136">
        <item m="1" x="83"/>
        <item m="1" x="69"/>
        <item m="1" x="38"/>
        <item m="1" x="127"/>
        <item m="1" x="126"/>
        <item m="1" x="17"/>
        <item m="1" x="116"/>
        <item m="1" x="30"/>
        <item m="1" x="77"/>
        <item m="1" x="73"/>
        <item m="1" x="52"/>
        <item m="1" x="125"/>
        <item m="1" x="86"/>
        <item m="1" x="65"/>
        <item m="1" x="106"/>
        <item m="1" x="124"/>
        <item m="1" x="63"/>
        <item m="1" x="35"/>
        <item m="1" x="99"/>
        <item m="1" x="72"/>
        <item m="1" x="107"/>
        <item m="1" x="51"/>
        <item m="1" x="39"/>
        <item m="1" x="130"/>
        <item m="1" x="94"/>
        <item m="1" x="71"/>
        <item m="1" x="101"/>
        <item m="1" x="123"/>
        <item m="1" x="102"/>
        <item x="7"/>
        <item m="1" x="49"/>
        <item m="1" x="128"/>
        <item m="1" x="53"/>
        <item m="1" x="31"/>
        <item m="1" x="108"/>
        <item m="1" x="82"/>
        <item m="1" x="22"/>
        <item m="1" x="92"/>
        <item m="1" x="103"/>
        <item m="1" x="25"/>
        <item m="1" x="120"/>
        <item m="1" x="132"/>
        <item m="1" x="21"/>
        <item m="1" x="76"/>
        <item m="1" x="118"/>
        <item m="1" x="97"/>
        <item m="1" x="37"/>
        <item m="1" x="117"/>
        <item x="10"/>
        <item m="1" x="60"/>
        <item m="1" x="87"/>
        <item m="1" x="16"/>
        <item m="1" x="134"/>
        <item m="1" x="66"/>
        <item m="1" x="34"/>
        <item m="1" x="104"/>
        <item m="1" x="45"/>
        <item m="1" x="48"/>
        <item m="1" x="81"/>
        <item m="1" x="50"/>
        <item m="1" x="43"/>
        <item m="1" x="111"/>
        <item m="1" x="67"/>
        <item x="3"/>
        <item m="1" x="61"/>
        <item m="1" x="119"/>
        <item m="1" x="19"/>
        <item m="1" x="54"/>
        <item m="1" x="112"/>
        <item m="1" x="20"/>
        <item m="1" x="89"/>
        <item m="1" x="105"/>
        <item m="1" x="47"/>
        <item m="1" x="129"/>
        <item m="1" x="56"/>
        <item m="1" x="98"/>
        <item x="8"/>
        <item m="1" x="27"/>
        <item x="9"/>
        <item m="1" x="59"/>
        <item m="1" x="93"/>
        <item m="1" x="14"/>
        <item m="1" x="121"/>
        <item x="4"/>
        <item m="1" x="41"/>
        <item m="1" x="42"/>
        <item x="2"/>
        <item m="1" x="26"/>
        <item m="1" x="100"/>
        <item m="1" x="78"/>
        <item m="1" x="96"/>
        <item x="6"/>
        <item m="1" x="131"/>
        <item m="1" x="32"/>
        <item m="1" x="40"/>
        <item m="1" x="12"/>
        <item m="1" x="36"/>
        <item m="1" x="29"/>
        <item m="1" x="79"/>
        <item m="1" x="110"/>
        <item m="1" x="55"/>
        <item m="1" x="28"/>
        <item m="1" x="46"/>
        <item m="1" x="13"/>
        <item m="1" x="113"/>
        <item m="1" x="68"/>
        <item m="1" x="57"/>
        <item x="11"/>
        <item m="1" x="91"/>
        <item m="1" x="44"/>
        <item m="1" x="109"/>
        <item m="1" x="24"/>
        <item m="1" x="95"/>
        <item m="1" x="62"/>
        <item m="1" x="75"/>
        <item m="1" x="114"/>
        <item m="1" x="90"/>
        <item m="1" x="80"/>
        <item x="1"/>
        <item m="1" x="15"/>
        <item m="1" x="88"/>
        <item m="1" x="23"/>
        <item m="1" x="122"/>
        <item m="1" x="85"/>
        <item m="1" x="64"/>
        <item m="1" x="133"/>
        <item m="1" x="74"/>
        <item x="5"/>
        <item m="1" x="70"/>
        <item m="1" x="33"/>
        <item m="1" x="115"/>
        <item m="1" x="58"/>
        <item m="1" x="18"/>
        <item x="0"/>
        <item m="1" x="84"/>
        <item t="default"/>
      </items>
      <autoSortScope>
        <pivotArea dataOnly="0" outline="0" fieldPosition="0">
          <references count="1">
            <reference field="4294967294" count="1" selected="0">
              <x v="0"/>
            </reference>
          </references>
        </pivotArea>
      </autoSortScope>
    </pivotField>
    <pivotField showAll="0">
      <items count="138">
        <item m="1" x="109"/>
        <item m="1" x="136"/>
        <item m="1" x="45"/>
        <item m="1" x="87"/>
        <item m="1" x="83"/>
        <item m="1" x="36"/>
        <item m="1" x="102"/>
        <item m="1" x="28"/>
        <item m="1" x="93"/>
        <item m="1" x="37"/>
        <item m="1" x="50"/>
        <item m="1" x="65"/>
        <item m="1" x="44"/>
        <item x="12"/>
        <item m="1" x="57"/>
        <item m="1" x="26"/>
        <item m="1" x="124"/>
        <item m="1" x="68"/>
        <item x="1"/>
        <item m="1" x="79"/>
        <item x="0"/>
        <item m="1" x="135"/>
        <item m="1" x="131"/>
        <item m="1" x="78"/>
        <item x="11"/>
        <item m="1" x="54"/>
        <item m="1" x="85"/>
        <item m="1" x="72"/>
        <item x="2"/>
        <item m="1" x="115"/>
        <item m="1" x="46"/>
        <item m="1" x="112"/>
        <item m="1" x="56"/>
        <item m="1" x="15"/>
        <item m="1" x="105"/>
        <item m="1" x="17"/>
        <item m="1" x="21"/>
        <item m="1" x="18"/>
        <item m="1" x="16"/>
        <item m="1" x="67"/>
        <item m="1" x="35"/>
        <item m="1" x="70"/>
        <item m="1" x="47"/>
        <item m="1" x="120"/>
        <item m="1" x="74"/>
        <item m="1" x="34"/>
        <item m="1" x="98"/>
        <item m="1" x="118"/>
        <item m="1" x="133"/>
        <item m="1" x="108"/>
        <item m="1" x="84"/>
        <item m="1" x="126"/>
        <item x="13"/>
        <item m="1" x="114"/>
        <item x="5"/>
        <item m="1" x="60"/>
        <item m="1" x="116"/>
        <item m="1" x="64"/>
        <item m="1" x="58"/>
        <item m="1" x="77"/>
        <item m="1" x="125"/>
        <item m="1" x="82"/>
        <item m="1" x="61"/>
        <item m="1" x="134"/>
        <item m="1" x="121"/>
        <item m="1" x="19"/>
        <item m="1" x="128"/>
        <item m="1" x="130"/>
        <item m="1" x="38"/>
        <item m="1" x="132"/>
        <item m="1" x="55"/>
        <item m="1" x="99"/>
        <item m="1" x="96"/>
        <item m="1" x="107"/>
        <item m="1" x="20"/>
        <item m="1" x="69"/>
        <item m="1" x="91"/>
        <item m="1" x="33"/>
        <item m="1" x="32"/>
        <item m="1" x="73"/>
        <item m="1" x="117"/>
        <item m="1" x="80"/>
        <item m="1" x="94"/>
        <item m="1" x="127"/>
        <item m="1" x="39"/>
        <item m="1" x="42"/>
        <item m="1" x="97"/>
        <item m="1" x="81"/>
        <item x="8"/>
        <item m="1" x="25"/>
        <item m="1" x="71"/>
        <item m="1" x="66"/>
        <item m="1" x="51"/>
        <item m="1" x="95"/>
        <item m="1" x="129"/>
        <item m="1" x="119"/>
        <item x="10"/>
        <item m="1" x="104"/>
        <item m="1" x="75"/>
        <item m="1" x="29"/>
        <item x="3"/>
        <item x="6"/>
        <item m="1" x="88"/>
        <item m="1" x="89"/>
        <item m="1" x="48"/>
        <item m="1" x="40"/>
        <item m="1" x="14"/>
        <item m="1" x="27"/>
        <item m="1" x="76"/>
        <item m="1" x="103"/>
        <item m="1" x="122"/>
        <item m="1" x="53"/>
        <item m="1" x="100"/>
        <item m="1" x="52"/>
        <item m="1" x="59"/>
        <item m="1" x="43"/>
        <item m="1" x="101"/>
        <item m="1" x="22"/>
        <item x="9"/>
        <item m="1" x="49"/>
        <item m="1" x="23"/>
        <item m="1" x="111"/>
        <item m="1" x="24"/>
        <item m="1" x="31"/>
        <item m="1" x="110"/>
        <item m="1" x="106"/>
        <item m="1" x="92"/>
        <item m="1" x="41"/>
        <item m="1" x="123"/>
        <item x="4"/>
        <item x="7"/>
        <item m="1" x="30"/>
        <item m="1" x="113"/>
        <item m="1" x="63"/>
        <item m="1" x="86"/>
        <item m="1" x="90"/>
        <item m="1" x="62"/>
        <item t="default"/>
      </items>
    </pivotField>
    <pivotField axis="axisCol" dataField="1" showAll="0">
      <items count="7">
        <item x="1"/>
        <item h="1" x="0"/>
        <item x="2"/>
        <item h="1" m="1" x="5"/>
        <item h="1" x="3"/>
        <item h="1" m="1" x="4"/>
        <item t="default"/>
      </items>
    </pivotField>
    <pivotField showAll="0"/>
    <pivotField showAll="0"/>
    <pivotField showAll="0"/>
    <pivotField showAll="0"/>
    <pivotField showAll="0"/>
    <pivotField showAll="0"/>
  </pivotFields>
  <rowFields count="1">
    <field x="7"/>
  </rowFields>
  <rowItems count="5">
    <i>
      <x v="107"/>
    </i>
    <i>
      <x v="63"/>
    </i>
    <i>
      <x v="91"/>
    </i>
    <i>
      <x v="127"/>
    </i>
    <i t="grand">
      <x/>
    </i>
  </rowItems>
  <colFields count="1">
    <field x="9"/>
  </colFields>
  <colItems count="3">
    <i>
      <x/>
    </i>
    <i>
      <x v="2"/>
    </i>
    <i t="grand">
      <x/>
    </i>
  </colItems>
  <dataFields count="1">
    <dataField name="Count of Is the part fabricated solely in Israel?" fld="9" subtotal="count" baseField="0" baseItem="0"/>
  </dataFields>
  <chartFormats count="73">
    <chartFormat chart="0" format="0" series="1">
      <pivotArea type="data" outline="0" fieldPosition="0">
        <references count="2">
          <reference field="4294967294" count="1" selected="0">
            <x v="0"/>
          </reference>
          <reference field="9" count="1" selected="0">
            <x v="0"/>
          </reference>
        </references>
      </pivotArea>
    </chartFormat>
    <chartFormat chart="0" format="1" series="1">
      <pivotArea type="data" outline="0" fieldPosition="0">
        <references count="2">
          <reference field="4294967294" count="1" selected="0">
            <x v="0"/>
          </reference>
          <reference field="9" count="1" selected="0">
            <x v="1"/>
          </reference>
        </references>
      </pivotArea>
    </chartFormat>
    <chartFormat chart="0" format="2" series="1">
      <pivotArea type="data" outline="0" fieldPosition="0">
        <references count="2">
          <reference field="4294967294" count="1" selected="0">
            <x v="0"/>
          </reference>
          <reference field="9" count="1" selected="0">
            <x v="2"/>
          </reference>
        </references>
      </pivotArea>
    </chartFormat>
    <chartFormat chart="0" format="3" series="1">
      <pivotArea type="data" outline="0" fieldPosition="0">
        <references count="2">
          <reference field="4294967294" count="1" selected="0">
            <x v="0"/>
          </reference>
          <reference field="9" count="1" selected="0">
            <x v="3"/>
          </reference>
        </references>
      </pivotArea>
    </chartFormat>
    <chartFormat chart="0" format="4" series="1">
      <pivotArea type="data" outline="0" fieldPosition="0">
        <references count="2">
          <reference field="4294967294" count="1" selected="0">
            <x v="0"/>
          </reference>
          <reference field="9" count="1" selected="0">
            <x v="4"/>
          </reference>
        </references>
      </pivotArea>
    </chartFormat>
    <chartFormat chart="0" format="5" series="1">
      <pivotArea type="data" outline="0" fieldPosition="0">
        <references count="2">
          <reference field="4294967294" count="1" selected="0">
            <x v="0"/>
          </reference>
          <reference field="9" count="1" selected="0">
            <x v="5"/>
          </reference>
        </references>
      </pivotArea>
    </chartFormat>
    <chartFormat chart="1" format="0" series="1">
      <pivotArea type="data" outline="0" fieldPosition="0">
        <references count="2">
          <reference field="4294967294" count="1" selected="0">
            <x v="0"/>
          </reference>
          <reference field="9" count="1" selected="0">
            <x v="0"/>
          </reference>
        </references>
      </pivotArea>
    </chartFormat>
    <chartFormat chart="1" format="1" series="1">
      <pivotArea type="data" outline="0" fieldPosition="0">
        <references count="2">
          <reference field="4294967294" count="1" selected="0">
            <x v="0"/>
          </reference>
          <reference field="9" count="1" selected="0">
            <x v="1"/>
          </reference>
        </references>
      </pivotArea>
    </chartFormat>
    <chartFormat chart="1" format="2" series="1">
      <pivotArea type="data" outline="0" fieldPosition="0">
        <references count="2">
          <reference field="4294967294" count="1" selected="0">
            <x v="0"/>
          </reference>
          <reference field="9" count="1" selected="0">
            <x v="2"/>
          </reference>
        </references>
      </pivotArea>
    </chartFormat>
    <chartFormat chart="1" format="3" series="1">
      <pivotArea type="data" outline="0" fieldPosition="0">
        <references count="2">
          <reference field="4294967294" count="1" selected="0">
            <x v="0"/>
          </reference>
          <reference field="9" count="1" selected="0">
            <x v="3"/>
          </reference>
        </references>
      </pivotArea>
    </chartFormat>
    <chartFormat chart="1" format="4" series="1">
      <pivotArea type="data" outline="0" fieldPosition="0">
        <references count="2">
          <reference field="4294967294" count="1" selected="0">
            <x v="0"/>
          </reference>
          <reference field="9" count="1" selected="0">
            <x v="4"/>
          </reference>
        </references>
      </pivotArea>
    </chartFormat>
    <chartFormat chart="1" format="5" series="1">
      <pivotArea type="data" outline="0" fieldPosition="0">
        <references count="2">
          <reference field="4294967294" count="1" selected="0">
            <x v="0"/>
          </reference>
          <reference field="9" count="1" selected="0">
            <x v="5"/>
          </reference>
        </references>
      </pivotArea>
    </chartFormat>
    <chartFormat chart="1" format="6">
      <pivotArea type="data" outline="0" fieldPosition="0">
        <references count="3">
          <reference field="4294967294" count="1" selected="0">
            <x v="0"/>
          </reference>
          <reference field="7" count="1" selected="0">
            <x v="133"/>
          </reference>
          <reference field="9" count="1" selected="0">
            <x v="0"/>
          </reference>
        </references>
      </pivotArea>
    </chartFormat>
    <chartFormat chart="1" format="7">
      <pivotArea type="data" outline="0" fieldPosition="0">
        <references count="3">
          <reference field="4294967294" count="1" selected="0">
            <x v="0"/>
          </reference>
          <reference field="7" count="1" selected="0">
            <x v="133"/>
          </reference>
          <reference field="9" count="1" selected="0">
            <x v="1"/>
          </reference>
        </references>
      </pivotArea>
    </chartFormat>
    <chartFormat chart="1" format="8">
      <pivotArea type="data" outline="0" fieldPosition="0">
        <references count="3">
          <reference field="4294967294" count="1" selected="0">
            <x v="0"/>
          </reference>
          <reference field="7" count="1" selected="0">
            <x v="133"/>
          </reference>
          <reference field="9" count="1" selected="0">
            <x v="2"/>
          </reference>
        </references>
      </pivotArea>
    </chartFormat>
    <chartFormat chart="1" format="9">
      <pivotArea type="data" outline="0" fieldPosition="0">
        <references count="3">
          <reference field="4294967294" count="1" selected="0">
            <x v="0"/>
          </reference>
          <reference field="7" count="1" selected="0">
            <x v="133"/>
          </reference>
          <reference field="9" count="1" selected="0">
            <x v="3"/>
          </reference>
        </references>
      </pivotArea>
    </chartFormat>
    <chartFormat chart="1" format="10">
      <pivotArea type="data" outline="0" fieldPosition="0">
        <references count="3">
          <reference field="4294967294" count="1" selected="0">
            <x v="0"/>
          </reference>
          <reference field="7" count="1" selected="0">
            <x v="133"/>
          </reference>
          <reference field="9" count="1" selected="0">
            <x v="4"/>
          </reference>
        </references>
      </pivotArea>
    </chartFormat>
    <chartFormat chart="1" format="11">
      <pivotArea type="data" outline="0" fieldPosition="0">
        <references count="3">
          <reference field="4294967294" count="1" selected="0">
            <x v="0"/>
          </reference>
          <reference field="7" count="1" selected="0">
            <x v="133"/>
          </reference>
          <reference field="9" count="1" selected="0">
            <x v="5"/>
          </reference>
        </references>
      </pivotArea>
    </chartFormat>
    <chartFormat chart="2" format="0" series="1">
      <pivotArea type="data" outline="0" fieldPosition="0">
        <references count="2">
          <reference field="4294967294" count="1" selected="0">
            <x v="0"/>
          </reference>
          <reference field="9" count="1" selected="0">
            <x v="0"/>
          </reference>
        </references>
      </pivotArea>
    </chartFormat>
    <chartFormat chart="2" format="1" series="1">
      <pivotArea type="data" outline="0" fieldPosition="0">
        <references count="2">
          <reference field="4294967294" count="1" selected="0">
            <x v="0"/>
          </reference>
          <reference field="9" count="1" selected="0">
            <x v="1"/>
          </reference>
        </references>
      </pivotArea>
    </chartFormat>
    <chartFormat chart="2" format="2" series="1">
      <pivotArea type="data" outline="0" fieldPosition="0">
        <references count="2">
          <reference field="4294967294" count="1" selected="0">
            <x v="0"/>
          </reference>
          <reference field="9" count="1" selected="0">
            <x v="2"/>
          </reference>
        </references>
      </pivotArea>
    </chartFormat>
    <chartFormat chart="2" format="3" series="1">
      <pivotArea type="data" outline="0" fieldPosition="0">
        <references count="2">
          <reference field="4294967294" count="1" selected="0">
            <x v="0"/>
          </reference>
          <reference field="9" count="1" selected="0">
            <x v="3"/>
          </reference>
        </references>
      </pivotArea>
    </chartFormat>
    <chartFormat chart="2" format="4" series="1">
      <pivotArea type="data" outline="0" fieldPosition="0">
        <references count="2">
          <reference field="4294967294" count="1" selected="0">
            <x v="0"/>
          </reference>
          <reference field="9" count="1" selected="0">
            <x v="4"/>
          </reference>
        </references>
      </pivotArea>
    </chartFormat>
    <chartFormat chart="2" format="5" series="1">
      <pivotArea type="data" outline="0" fieldPosition="0">
        <references count="2">
          <reference field="4294967294" count="1" selected="0">
            <x v="0"/>
          </reference>
          <reference field="9" count="1" selected="0">
            <x v="5"/>
          </reference>
        </references>
      </pivotArea>
    </chartFormat>
    <chartFormat chart="3" format="0" series="1">
      <pivotArea type="data" outline="0" fieldPosition="0">
        <references count="2">
          <reference field="4294967294" count="1" selected="0">
            <x v="0"/>
          </reference>
          <reference field="9" count="1" selected="0">
            <x v="0"/>
          </reference>
        </references>
      </pivotArea>
    </chartFormat>
    <chartFormat chart="3" format="1" series="1">
      <pivotArea type="data" outline="0" fieldPosition="0">
        <references count="2">
          <reference field="4294967294" count="1" selected="0">
            <x v="0"/>
          </reference>
          <reference field="9" count="1" selected="0">
            <x v="1"/>
          </reference>
        </references>
      </pivotArea>
    </chartFormat>
    <chartFormat chart="3" format="2" series="1">
      <pivotArea type="data" outline="0" fieldPosition="0">
        <references count="2">
          <reference field="4294967294" count="1" selected="0">
            <x v="0"/>
          </reference>
          <reference field="9" count="1" selected="0">
            <x v="2"/>
          </reference>
        </references>
      </pivotArea>
    </chartFormat>
    <chartFormat chart="3" format="3" series="1">
      <pivotArea type="data" outline="0" fieldPosition="0">
        <references count="2">
          <reference field="4294967294" count="1" selected="0">
            <x v="0"/>
          </reference>
          <reference field="9" count="1" selected="0">
            <x v="3"/>
          </reference>
        </references>
      </pivotArea>
    </chartFormat>
    <chartFormat chart="3" format="4" series="1">
      <pivotArea type="data" outline="0" fieldPosition="0">
        <references count="2">
          <reference field="4294967294" count="1" selected="0">
            <x v="0"/>
          </reference>
          <reference field="9" count="1" selected="0">
            <x v="4"/>
          </reference>
        </references>
      </pivotArea>
    </chartFormat>
    <chartFormat chart="3" format="5" series="1">
      <pivotArea type="data" outline="0" fieldPosition="0">
        <references count="2">
          <reference field="4294967294" count="1" selected="0">
            <x v="0"/>
          </reference>
          <reference field="9" count="1" selected="0">
            <x v="5"/>
          </reference>
        </references>
      </pivotArea>
    </chartFormat>
    <chartFormat chart="3" format="6">
      <pivotArea type="data" outline="0" fieldPosition="0">
        <references count="3">
          <reference field="4294967294" count="1" selected="0">
            <x v="0"/>
          </reference>
          <reference field="7" count="1" selected="0">
            <x v="133"/>
          </reference>
          <reference field="9" count="1" selected="0">
            <x v="0"/>
          </reference>
        </references>
      </pivotArea>
    </chartFormat>
    <chartFormat chart="3" format="7">
      <pivotArea type="data" outline="0" fieldPosition="0">
        <references count="3">
          <reference field="4294967294" count="1" selected="0">
            <x v="0"/>
          </reference>
          <reference field="7" count="1" selected="0">
            <x v="133"/>
          </reference>
          <reference field="9" count="1" selected="0">
            <x v="1"/>
          </reference>
        </references>
      </pivotArea>
    </chartFormat>
    <chartFormat chart="3" format="8">
      <pivotArea type="data" outline="0" fieldPosition="0">
        <references count="3">
          <reference field="4294967294" count="1" selected="0">
            <x v="0"/>
          </reference>
          <reference field="7" count="1" selected="0">
            <x v="133"/>
          </reference>
          <reference field="9" count="1" selected="0">
            <x v="2"/>
          </reference>
        </references>
      </pivotArea>
    </chartFormat>
    <chartFormat chart="3" format="9">
      <pivotArea type="data" outline="0" fieldPosition="0">
        <references count="3">
          <reference field="4294967294" count="1" selected="0">
            <x v="0"/>
          </reference>
          <reference field="7" count="1" selected="0">
            <x v="133"/>
          </reference>
          <reference field="9" count="1" selected="0">
            <x v="3"/>
          </reference>
        </references>
      </pivotArea>
    </chartFormat>
    <chartFormat chart="3" format="10">
      <pivotArea type="data" outline="0" fieldPosition="0">
        <references count="3">
          <reference field="4294967294" count="1" selected="0">
            <x v="0"/>
          </reference>
          <reference field="7" count="1" selected="0">
            <x v="133"/>
          </reference>
          <reference field="9" count="1" selected="0">
            <x v="4"/>
          </reference>
        </references>
      </pivotArea>
    </chartFormat>
    <chartFormat chart="3" format="11">
      <pivotArea type="data" outline="0" fieldPosition="0">
        <references count="3">
          <reference field="4294967294" count="1" selected="0">
            <x v="0"/>
          </reference>
          <reference field="7" count="1" selected="0">
            <x v="133"/>
          </reference>
          <reference field="9" count="1" selected="0">
            <x v="5"/>
          </reference>
        </references>
      </pivotArea>
    </chartFormat>
    <chartFormat chart="4" format="0" series="1">
      <pivotArea type="data" outline="0" fieldPosition="0">
        <references count="2">
          <reference field="4294967294" count="1" selected="0">
            <x v="0"/>
          </reference>
          <reference field="9" count="1" selected="0">
            <x v="0"/>
          </reference>
        </references>
      </pivotArea>
    </chartFormat>
    <chartFormat chart="4" format="1" series="1">
      <pivotArea type="data" outline="0" fieldPosition="0">
        <references count="2">
          <reference field="4294967294" count="1" selected="0">
            <x v="0"/>
          </reference>
          <reference field="9" count="1" selected="0">
            <x v="1"/>
          </reference>
        </references>
      </pivotArea>
    </chartFormat>
    <chartFormat chart="4" format="2" series="1">
      <pivotArea type="data" outline="0" fieldPosition="0">
        <references count="2">
          <reference field="4294967294" count="1" selected="0">
            <x v="0"/>
          </reference>
          <reference field="9" count="1" selected="0">
            <x v="2"/>
          </reference>
        </references>
      </pivotArea>
    </chartFormat>
    <chartFormat chart="4" format="3" series="1">
      <pivotArea type="data" outline="0" fieldPosition="0">
        <references count="2">
          <reference field="4294967294" count="1" selected="0">
            <x v="0"/>
          </reference>
          <reference field="9" count="1" selected="0">
            <x v="3"/>
          </reference>
        </references>
      </pivotArea>
    </chartFormat>
    <chartFormat chart="4" format="4" series="1">
      <pivotArea type="data" outline="0" fieldPosition="0">
        <references count="2">
          <reference field="4294967294" count="1" selected="0">
            <x v="0"/>
          </reference>
          <reference field="9" count="1" selected="0">
            <x v="4"/>
          </reference>
        </references>
      </pivotArea>
    </chartFormat>
    <chartFormat chart="4" format="5" series="1">
      <pivotArea type="data" outline="0" fieldPosition="0">
        <references count="2">
          <reference field="4294967294" count="1" selected="0">
            <x v="0"/>
          </reference>
          <reference field="9" count="1" selected="0">
            <x v="5"/>
          </reference>
        </references>
      </pivotArea>
    </chartFormat>
    <chartFormat chart="5" format="0" series="1">
      <pivotArea type="data" outline="0" fieldPosition="0">
        <references count="2">
          <reference field="4294967294" count="1" selected="0">
            <x v="0"/>
          </reference>
          <reference field="9" count="1" selected="0">
            <x v="0"/>
          </reference>
        </references>
      </pivotArea>
    </chartFormat>
    <chartFormat chart="5" format="1" series="1">
      <pivotArea type="data" outline="0" fieldPosition="0">
        <references count="2">
          <reference field="4294967294" count="1" selected="0">
            <x v="0"/>
          </reference>
          <reference field="9" count="1" selected="0">
            <x v="1"/>
          </reference>
        </references>
      </pivotArea>
    </chartFormat>
    <chartFormat chart="5" format="2" series="1">
      <pivotArea type="data" outline="0" fieldPosition="0">
        <references count="2">
          <reference field="4294967294" count="1" selected="0">
            <x v="0"/>
          </reference>
          <reference field="9" count="1" selected="0">
            <x v="2"/>
          </reference>
        </references>
      </pivotArea>
    </chartFormat>
    <chartFormat chart="5" format="3" series="1">
      <pivotArea type="data" outline="0" fieldPosition="0">
        <references count="2">
          <reference field="4294967294" count="1" selected="0">
            <x v="0"/>
          </reference>
          <reference field="9" count="1" selected="0">
            <x v="3"/>
          </reference>
        </references>
      </pivotArea>
    </chartFormat>
    <chartFormat chart="5" format="4" series="1">
      <pivotArea type="data" outline="0" fieldPosition="0">
        <references count="2">
          <reference field="4294967294" count="1" selected="0">
            <x v="0"/>
          </reference>
          <reference field="9" count="1" selected="0">
            <x v="4"/>
          </reference>
        </references>
      </pivotArea>
    </chartFormat>
    <chartFormat chart="5" format="5" series="1">
      <pivotArea type="data" outline="0" fieldPosition="0">
        <references count="2">
          <reference field="4294967294" count="1" selected="0">
            <x v="0"/>
          </reference>
          <reference field="9" count="1" selected="0">
            <x v="5"/>
          </reference>
        </references>
      </pivotArea>
    </chartFormat>
    <chartFormat chart="5" format="6">
      <pivotArea type="data" outline="0" fieldPosition="0">
        <references count="3">
          <reference field="4294967294" count="1" selected="0">
            <x v="0"/>
          </reference>
          <reference field="7" count="1" selected="0">
            <x v="133"/>
          </reference>
          <reference field="9" count="1" selected="0">
            <x v="0"/>
          </reference>
        </references>
      </pivotArea>
    </chartFormat>
    <chartFormat chart="5" format="7">
      <pivotArea type="data" outline="0" fieldPosition="0">
        <references count="3">
          <reference field="4294967294" count="1" selected="0">
            <x v="0"/>
          </reference>
          <reference field="7" count="1" selected="0">
            <x v="133"/>
          </reference>
          <reference field="9" count="1" selected="0">
            <x v="1"/>
          </reference>
        </references>
      </pivotArea>
    </chartFormat>
    <chartFormat chart="5" format="8">
      <pivotArea type="data" outline="0" fieldPosition="0">
        <references count="3">
          <reference field="4294967294" count="1" selected="0">
            <x v="0"/>
          </reference>
          <reference field="7" count="1" selected="0">
            <x v="133"/>
          </reference>
          <reference field="9" count="1" selected="0">
            <x v="2"/>
          </reference>
        </references>
      </pivotArea>
    </chartFormat>
    <chartFormat chart="5" format="9">
      <pivotArea type="data" outline="0" fieldPosition="0">
        <references count="3">
          <reference field="4294967294" count="1" selected="0">
            <x v="0"/>
          </reference>
          <reference field="7" count="1" selected="0">
            <x v="133"/>
          </reference>
          <reference field="9" count="1" selected="0">
            <x v="3"/>
          </reference>
        </references>
      </pivotArea>
    </chartFormat>
    <chartFormat chart="5" format="10">
      <pivotArea type="data" outline="0" fieldPosition="0">
        <references count="3">
          <reference field="4294967294" count="1" selected="0">
            <x v="0"/>
          </reference>
          <reference field="7" count="1" selected="0">
            <x v="133"/>
          </reference>
          <reference field="9" count="1" selected="0">
            <x v="4"/>
          </reference>
        </references>
      </pivotArea>
    </chartFormat>
    <chartFormat chart="5" format="11">
      <pivotArea type="data" outline="0" fieldPosition="0">
        <references count="3">
          <reference field="4294967294" count="1" selected="0">
            <x v="0"/>
          </reference>
          <reference field="7" count="1" selected="0">
            <x v="133"/>
          </reference>
          <reference field="9" count="1" selected="0">
            <x v="5"/>
          </reference>
        </references>
      </pivotArea>
    </chartFormat>
    <chartFormat chart="6" format="0" series="1">
      <pivotArea type="data" outline="0" fieldPosition="0">
        <references count="2">
          <reference field="4294967294" count="1" selected="0">
            <x v="0"/>
          </reference>
          <reference field="9" count="1" selected="0">
            <x v="0"/>
          </reference>
        </references>
      </pivotArea>
    </chartFormat>
    <chartFormat chart="6" format="1" series="1">
      <pivotArea type="data" outline="0" fieldPosition="0">
        <references count="2">
          <reference field="4294967294" count="1" selected="0">
            <x v="0"/>
          </reference>
          <reference field="9" count="1" selected="0">
            <x v="1"/>
          </reference>
        </references>
      </pivotArea>
    </chartFormat>
    <chartFormat chart="6" format="2" series="1">
      <pivotArea type="data" outline="0" fieldPosition="0">
        <references count="2">
          <reference field="4294967294" count="1" selected="0">
            <x v="0"/>
          </reference>
          <reference field="9" count="1" selected="0">
            <x v="2"/>
          </reference>
        </references>
      </pivotArea>
    </chartFormat>
    <chartFormat chart="6" format="3" series="1">
      <pivotArea type="data" outline="0" fieldPosition="0">
        <references count="2">
          <reference field="4294967294" count="1" selected="0">
            <x v="0"/>
          </reference>
          <reference field="9" count="1" selected="0">
            <x v="3"/>
          </reference>
        </references>
      </pivotArea>
    </chartFormat>
    <chartFormat chart="6" format="4" series="1">
      <pivotArea type="data" outline="0" fieldPosition="0">
        <references count="2">
          <reference field="4294967294" count="1" selected="0">
            <x v="0"/>
          </reference>
          <reference field="9" count="1" selected="0">
            <x v="4"/>
          </reference>
        </references>
      </pivotArea>
    </chartFormat>
    <chartFormat chart="6" format="5" series="1">
      <pivotArea type="data" outline="0" fieldPosition="0">
        <references count="2">
          <reference field="4294967294" count="1" selected="0">
            <x v="0"/>
          </reference>
          <reference field="9" count="1" selected="0">
            <x v="5"/>
          </reference>
        </references>
      </pivotArea>
    </chartFormat>
    <chartFormat chart="7" format="0" series="1">
      <pivotArea type="data" outline="0" fieldPosition="0">
        <references count="2">
          <reference field="4294967294" count="1" selected="0">
            <x v="0"/>
          </reference>
          <reference field="9" count="1" selected="0">
            <x v="0"/>
          </reference>
        </references>
      </pivotArea>
    </chartFormat>
    <chartFormat chart="7" format="1" series="1">
      <pivotArea type="data" outline="0" fieldPosition="0">
        <references count="2">
          <reference field="4294967294" count="1" selected="0">
            <x v="0"/>
          </reference>
          <reference field="9" count="1" selected="0">
            <x v="1"/>
          </reference>
        </references>
      </pivotArea>
    </chartFormat>
    <chartFormat chart="7" format="2" series="1">
      <pivotArea type="data" outline="0" fieldPosition="0">
        <references count="2">
          <reference field="4294967294" count="1" selected="0">
            <x v="0"/>
          </reference>
          <reference field="9" count="1" selected="0">
            <x v="2"/>
          </reference>
        </references>
      </pivotArea>
    </chartFormat>
    <chartFormat chart="7" format="3" series="1">
      <pivotArea type="data" outline="0" fieldPosition="0">
        <references count="2">
          <reference field="4294967294" count="1" selected="0">
            <x v="0"/>
          </reference>
          <reference field="9" count="1" selected="0">
            <x v="3"/>
          </reference>
        </references>
      </pivotArea>
    </chartFormat>
    <chartFormat chart="7" format="4" series="1">
      <pivotArea type="data" outline="0" fieldPosition="0">
        <references count="2">
          <reference field="4294967294" count="1" selected="0">
            <x v="0"/>
          </reference>
          <reference field="9" count="1" selected="0">
            <x v="4"/>
          </reference>
        </references>
      </pivotArea>
    </chartFormat>
    <chartFormat chart="7" format="5" series="1">
      <pivotArea type="data" outline="0" fieldPosition="0">
        <references count="2">
          <reference field="4294967294" count="1" selected="0">
            <x v="0"/>
          </reference>
          <reference field="9" count="1" selected="0">
            <x v="5"/>
          </reference>
        </references>
      </pivotArea>
    </chartFormat>
    <chartFormat chart="8" format="0" series="1">
      <pivotArea type="data" outline="0" fieldPosition="0">
        <references count="2">
          <reference field="4294967294" count="1" selected="0">
            <x v="0"/>
          </reference>
          <reference field="9" count="1" selected="0">
            <x v="0"/>
          </reference>
        </references>
      </pivotArea>
    </chartFormat>
    <chartFormat chart="8" format="1" series="1">
      <pivotArea type="data" outline="0" fieldPosition="0">
        <references count="2">
          <reference field="4294967294" count="1" selected="0">
            <x v="0"/>
          </reference>
          <reference field="9" count="1" selected="0">
            <x v="1"/>
          </reference>
        </references>
      </pivotArea>
    </chartFormat>
    <chartFormat chart="8" format="2" series="1">
      <pivotArea type="data" outline="0" fieldPosition="0">
        <references count="2">
          <reference field="4294967294" count="1" selected="0">
            <x v="0"/>
          </reference>
          <reference field="9" count="1" selected="0">
            <x v="2"/>
          </reference>
        </references>
      </pivotArea>
    </chartFormat>
    <chartFormat chart="8" format="3" series="1">
      <pivotArea type="data" outline="0" fieldPosition="0">
        <references count="2">
          <reference field="4294967294" count="1" selected="0">
            <x v="0"/>
          </reference>
          <reference field="9" count="1" selected="0">
            <x v="3"/>
          </reference>
        </references>
      </pivotArea>
    </chartFormat>
    <chartFormat chart="8" format="4" series="1">
      <pivotArea type="data" outline="0" fieldPosition="0">
        <references count="2">
          <reference field="4294967294" count="1" selected="0">
            <x v="0"/>
          </reference>
          <reference field="9" count="1" selected="0">
            <x v="4"/>
          </reference>
        </references>
      </pivotArea>
    </chartFormat>
    <chartFormat chart="8" format="5" series="1">
      <pivotArea type="data" outline="0" fieldPosition="0">
        <references count="2">
          <reference field="4294967294" count="1" selected="0">
            <x v="0"/>
          </reference>
          <reference field="9" count="1" selected="0">
            <x v="5"/>
          </reference>
        </references>
      </pivotArea>
    </chartFormat>
    <chartFormat chart="8"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7" type="count" evalOrder="-1" id="2"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62A3EB41-339C-4E4D-BC70-B4F6F01B7946}" name="PivotTable1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1">
  <location ref="AH1:AK8" firstHeaderRow="1" firstDataRow="2" firstDataCol="1"/>
  <pivotFields count="16">
    <pivotField showAll="0"/>
    <pivotField showAll="0"/>
    <pivotField showAll="0"/>
    <pivotField showAll="0"/>
    <pivotField showAll="0"/>
    <pivotField showAll="0"/>
    <pivotField showAll="0"/>
    <pivotField showAll="0">
      <items count="136">
        <item m="1" x="83"/>
        <item m="1" x="69"/>
        <item m="1" x="38"/>
        <item m="1" x="127"/>
        <item m="1" x="126"/>
        <item m="1" x="17"/>
        <item m="1" x="116"/>
        <item m="1" x="30"/>
        <item m="1" x="77"/>
        <item m="1" x="73"/>
        <item m="1" x="52"/>
        <item m="1" x="125"/>
        <item m="1" x="86"/>
        <item m="1" x="65"/>
        <item m="1" x="106"/>
        <item m="1" x="124"/>
        <item m="1" x="63"/>
        <item m="1" x="35"/>
        <item m="1" x="99"/>
        <item m="1" x="72"/>
        <item m="1" x="107"/>
        <item m="1" x="51"/>
        <item m="1" x="39"/>
        <item m="1" x="130"/>
        <item m="1" x="94"/>
        <item m="1" x="71"/>
        <item m="1" x="101"/>
        <item m="1" x="123"/>
        <item m="1" x="102"/>
        <item x="7"/>
        <item m="1" x="49"/>
        <item m="1" x="128"/>
        <item m="1" x="53"/>
        <item m="1" x="31"/>
        <item m="1" x="108"/>
        <item m="1" x="82"/>
        <item m="1" x="22"/>
        <item m="1" x="92"/>
        <item m="1" x="103"/>
        <item m="1" x="25"/>
        <item m="1" x="120"/>
        <item m="1" x="132"/>
        <item m="1" x="21"/>
        <item m="1" x="76"/>
        <item m="1" x="118"/>
        <item m="1" x="97"/>
        <item m="1" x="37"/>
        <item m="1" x="117"/>
        <item x="10"/>
        <item m="1" x="60"/>
        <item m="1" x="87"/>
        <item m="1" x="16"/>
        <item m="1" x="134"/>
        <item m="1" x="66"/>
        <item m="1" x="34"/>
        <item m="1" x="104"/>
        <item m="1" x="45"/>
        <item m="1" x="48"/>
        <item m="1" x="81"/>
        <item m="1" x="50"/>
        <item m="1" x="43"/>
        <item m="1" x="111"/>
        <item m="1" x="67"/>
        <item x="3"/>
        <item m="1" x="61"/>
        <item m="1" x="119"/>
        <item m="1" x="19"/>
        <item m="1" x="54"/>
        <item m="1" x="112"/>
        <item m="1" x="20"/>
        <item m="1" x="89"/>
        <item m="1" x="105"/>
        <item m="1" x="47"/>
        <item m="1" x="129"/>
        <item m="1" x="56"/>
        <item m="1" x="98"/>
        <item x="8"/>
        <item m="1" x="27"/>
        <item x="9"/>
        <item m="1" x="59"/>
        <item m="1" x="93"/>
        <item m="1" x="14"/>
        <item m="1" x="121"/>
        <item x="4"/>
        <item m="1" x="41"/>
        <item m="1" x="42"/>
        <item x="2"/>
        <item m="1" x="26"/>
        <item m="1" x="100"/>
        <item m="1" x="78"/>
        <item m="1" x="96"/>
        <item x="6"/>
        <item m="1" x="131"/>
        <item m="1" x="32"/>
        <item m="1" x="40"/>
        <item m="1" x="12"/>
        <item m="1" x="36"/>
        <item m="1" x="29"/>
        <item m="1" x="79"/>
        <item m="1" x="110"/>
        <item m="1" x="55"/>
        <item m="1" x="28"/>
        <item m="1" x="46"/>
        <item m="1" x="13"/>
        <item m="1" x="113"/>
        <item m="1" x="68"/>
        <item m="1" x="57"/>
        <item x="11"/>
        <item m="1" x="91"/>
        <item m="1" x="44"/>
        <item m="1" x="109"/>
        <item m="1" x="24"/>
        <item m="1" x="95"/>
        <item m="1" x="62"/>
        <item m="1" x="75"/>
        <item m="1" x="114"/>
        <item m="1" x="90"/>
        <item m="1" x="80"/>
        <item x="1"/>
        <item m="1" x="15"/>
        <item m="1" x="88"/>
        <item m="1" x="23"/>
        <item m="1" x="122"/>
        <item m="1" x="85"/>
        <item m="1" x="64"/>
        <item m="1" x="133"/>
        <item m="1" x="74"/>
        <item x="5"/>
        <item m="1" x="70"/>
        <item m="1" x="33"/>
        <item m="1" x="115"/>
        <item m="1" x="58"/>
        <item m="1" x="18"/>
        <item x="0"/>
        <item m="1" x="84"/>
        <item t="default"/>
      </items>
    </pivotField>
    <pivotField axis="axisRow" showAll="0" sortType="ascending">
      <items count="138">
        <item m="1" x="109"/>
        <item m="1" x="136"/>
        <item m="1" x="45"/>
        <item m="1" x="87"/>
        <item m="1" x="83"/>
        <item m="1" x="36"/>
        <item m="1" x="102"/>
        <item m="1" x="28"/>
        <item m="1" x="93"/>
        <item m="1" x="37"/>
        <item m="1" x="50"/>
        <item m="1" x="65"/>
        <item m="1" x="44"/>
        <item x="12"/>
        <item m="1" x="57"/>
        <item m="1" x="26"/>
        <item m="1" x="124"/>
        <item m="1" x="68"/>
        <item x="1"/>
        <item m="1" x="79"/>
        <item x="0"/>
        <item m="1" x="135"/>
        <item m="1" x="131"/>
        <item m="1" x="78"/>
        <item x="11"/>
        <item m="1" x="54"/>
        <item m="1" x="85"/>
        <item m="1" x="72"/>
        <item x="2"/>
        <item m="1" x="115"/>
        <item m="1" x="46"/>
        <item m="1" x="112"/>
        <item m="1" x="56"/>
        <item m="1" x="15"/>
        <item m="1" x="105"/>
        <item m="1" x="17"/>
        <item m="1" x="21"/>
        <item m="1" x="18"/>
        <item m="1" x="16"/>
        <item m="1" x="67"/>
        <item m="1" x="35"/>
        <item m="1" x="70"/>
        <item m="1" x="47"/>
        <item m="1" x="120"/>
        <item m="1" x="74"/>
        <item m="1" x="34"/>
        <item m="1" x="98"/>
        <item m="1" x="118"/>
        <item m="1" x="133"/>
        <item m="1" x="108"/>
        <item m="1" x="84"/>
        <item m="1" x="126"/>
        <item x="13"/>
        <item m="1" x="114"/>
        <item x="5"/>
        <item m="1" x="60"/>
        <item m="1" x="116"/>
        <item m="1" x="64"/>
        <item m="1" x="58"/>
        <item m="1" x="77"/>
        <item m="1" x="125"/>
        <item m="1" x="82"/>
        <item m="1" x="61"/>
        <item m="1" x="134"/>
        <item m="1" x="121"/>
        <item m="1" x="19"/>
        <item m="1" x="128"/>
        <item m="1" x="130"/>
        <item m="1" x="38"/>
        <item m="1" x="132"/>
        <item m="1" x="55"/>
        <item m="1" x="99"/>
        <item m="1" x="96"/>
        <item m="1" x="107"/>
        <item m="1" x="20"/>
        <item m="1" x="69"/>
        <item m="1" x="91"/>
        <item m="1" x="33"/>
        <item m="1" x="32"/>
        <item m="1" x="73"/>
        <item m="1" x="117"/>
        <item m="1" x="80"/>
        <item m="1" x="94"/>
        <item m="1" x="127"/>
        <item m="1" x="39"/>
        <item m="1" x="42"/>
        <item m="1" x="97"/>
        <item m="1" x="81"/>
        <item x="8"/>
        <item m="1" x="25"/>
        <item m="1" x="71"/>
        <item m="1" x="66"/>
        <item m="1" x="51"/>
        <item m="1" x="95"/>
        <item m="1" x="129"/>
        <item m="1" x="119"/>
        <item x="10"/>
        <item m="1" x="104"/>
        <item m="1" x="75"/>
        <item m="1" x="29"/>
        <item x="3"/>
        <item x="6"/>
        <item m="1" x="88"/>
        <item m="1" x="89"/>
        <item m="1" x="48"/>
        <item m="1" x="40"/>
        <item m="1" x="14"/>
        <item m="1" x="27"/>
        <item m="1" x="76"/>
        <item m="1" x="103"/>
        <item m="1" x="122"/>
        <item m="1" x="53"/>
        <item m="1" x="100"/>
        <item m="1" x="52"/>
        <item m="1" x="59"/>
        <item m="1" x="43"/>
        <item m="1" x="101"/>
        <item m="1" x="22"/>
        <item x="9"/>
        <item m="1" x="49"/>
        <item m="1" x="23"/>
        <item m="1" x="111"/>
        <item m="1" x="24"/>
        <item m="1" x="31"/>
        <item m="1" x="110"/>
        <item m="1" x="106"/>
        <item m="1" x="92"/>
        <item m="1" x="41"/>
        <item m="1" x="123"/>
        <item x="4"/>
        <item x="7"/>
        <item m="1" x="30"/>
        <item m="1" x="113"/>
        <item m="1" x="63"/>
        <item m="1" x="86"/>
        <item m="1" x="90"/>
        <item m="1" x="62"/>
        <item t="default"/>
      </items>
      <autoSortScope>
        <pivotArea dataOnly="0" outline="0" fieldPosition="0">
          <references count="1">
            <reference field="4294967294" count="1" selected="0">
              <x v="0"/>
            </reference>
          </references>
        </pivotArea>
      </autoSortScope>
    </pivotField>
    <pivotField axis="axisCol" dataField="1" showAll="0">
      <items count="7">
        <item x="1"/>
        <item h="1" x="0"/>
        <item x="2"/>
        <item h="1" m="1" x="5"/>
        <item h="1" x="3"/>
        <item h="1" m="1" x="4"/>
        <item t="default"/>
      </items>
    </pivotField>
    <pivotField showAll="0"/>
    <pivotField showAll="0"/>
    <pivotField showAll="0"/>
    <pivotField showAll="0"/>
    <pivotField showAll="0"/>
    <pivotField showAll="0"/>
  </pivotFields>
  <rowFields count="1">
    <field x="8"/>
  </rowFields>
  <rowItems count="6">
    <i>
      <x v="52"/>
    </i>
    <i>
      <x v="96"/>
    </i>
    <i>
      <x v="20"/>
    </i>
    <i>
      <x v="88"/>
    </i>
    <i>
      <x v="101"/>
    </i>
    <i t="grand">
      <x/>
    </i>
  </rowItems>
  <colFields count="1">
    <field x="9"/>
  </colFields>
  <colItems count="3">
    <i>
      <x/>
    </i>
    <i>
      <x v="2"/>
    </i>
    <i t="grand">
      <x/>
    </i>
  </colItems>
  <dataFields count="1">
    <dataField name="Count of Is the part fabricated solely in Israel?" fld="9" subtotal="count" baseField="0" baseItem="0"/>
  </dataFields>
  <chartFormats count="43">
    <chartFormat chart="0" format="0" series="1">
      <pivotArea type="data" outline="0" fieldPosition="0">
        <references count="2">
          <reference field="4294967294" count="1" selected="0">
            <x v="0"/>
          </reference>
          <reference field="9" count="1" selected="0">
            <x v="0"/>
          </reference>
        </references>
      </pivotArea>
    </chartFormat>
    <chartFormat chart="0" format="1" series="1">
      <pivotArea type="data" outline="0" fieldPosition="0">
        <references count="2">
          <reference field="4294967294" count="1" selected="0">
            <x v="0"/>
          </reference>
          <reference field="9" count="1" selected="0">
            <x v="2"/>
          </reference>
        </references>
      </pivotArea>
    </chartFormat>
    <chartFormat chart="1" format="0" series="1">
      <pivotArea type="data" outline="0" fieldPosition="0">
        <references count="2">
          <reference field="4294967294" count="1" selected="0">
            <x v="0"/>
          </reference>
          <reference field="9" count="1" selected="0">
            <x v="0"/>
          </reference>
        </references>
      </pivotArea>
    </chartFormat>
    <chartFormat chart="1" format="1" series="1">
      <pivotArea type="data" outline="0" fieldPosition="0">
        <references count="2">
          <reference field="4294967294" count="1" selected="0">
            <x v="0"/>
          </reference>
          <reference field="9" count="1" selected="0">
            <x v="2"/>
          </reference>
        </references>
      </pivotArea>
    </chartFormat>
    <chartFormat chart="2" format="0" series="1">
      <pivotArea type="data" outline="0" fieldPosition="0">
        <references count="2">
          <reference field="4294967294" count="1" selected="0">
            <x v="0"/>
          </reference>
          <reference field="9" count="1" selected="0">
            <x v="0"/>
          </reference>
        </references>
      </pivotArea>
    </chartFormat>
    <chartFormat chart="2" format="1" series="1">
      <pivotArea type="data" outline="0" fieldPosition="0">
        <references count="2">
          <reference field="4294967294" count="1" selected="0">
            <x v="0"/>
          </reference>
          <reference field="9" count="1" selected="0">
            <x v="2"/>
          </reference>
        </references>
      </pivotArea>
    </chartFormat>
    <chartFormat chart="3" format="0" series="1">
      <pivotArea type="data" outline="0" fieldPosition="0">
        <references count="2">
          <reference field="4294967294" count="1" selected="0">
            <x v="0"/>
          </reference>
          <reference field="9" count="1" selected="0">
            <x v="0"/>
          </reference>
        </references>
      </pivotArea>
    </chartFormat>
    <chartFormat chart="3" format="1" series="1">
      <pivotArea type="data" outline="0" fieldPosition="0">
        <references count="2">
          <reference field="4294967294" count="1" selected="0">
            <x v="0"/>
          </reference>
          <reference field="9" count="1" selected="0">
            <x v="2"/>
          </reference>
        </references>
      </pivotArea>
    </chartFormat>
    <chartFormat chart="4" format="0" series="1">
      <pivotArea type="data" outline="0" fieldPosition="0">
        <references count="2">
          <reference field="4294967294" count="1" selected="0">
            <x v="0"/>
          </reference>
          <reference field="9" count="1" selected="0">
            <x v="0"/>
          </reference>
        </references>
      </pivotArea>
    </chartFormat>
    <chartFormat chart="4" format="1" series="1">
      <pivotArea type="data" outline="0" fieldPosition="0">
        <references count="2">
          <reference field="4294967294" count="1" selected="0">
            <x v="0"/>
          </reference>
          <reference field="9" count="1" selected="0">
            <x v="2"/>
          </reference>
        </references>
      </pivotArea>
    </chartFormat>
    <chartFormat chart="5" format="0" series="1">
      <pivotArea type="data" outline="0" fieldPosition="0">
        <references count="2">
          <reference field="4294967294" count="1" selected="0">
            <x v="0"/>
          </reference>
          <reference field="9" count="1" selected="0">
            <x v="0"/>
          </reference>
        </references>
      </pivotArea>
    </chartFormat>
    <chartFormat chart="5" format="1" series="1">
      <pivotArea type="data" outline="0" fieldPosition="0">
        <references count="2">
          <reference field="4294967294" count="1" selected="0">
            <x v="0"/>
          </reference>
          <reference field="9" count="1" selected="0">
            <x v="2"/>
          </reference>
        </references>
      </pivotArea>
    </chartFormat>
    <chartFormat chart="6" format="0" series="1">
      <pivotArea type="data" outline="0" fieldPosition="0">
        <references count="2">
          <reference field="4294967294" count="1" selected="0">
            <x v="0"/>
          </reference>
          <reference field="9" count="1" selected="0">
            <x v="0"/>
          </reference>
        </references>
      </pivotArea>
    </chartFormat>
    <chartFormat chart="6" format="1" series="1">
      <pivotArea type="data" outline="0" fieldPosition="0">
        <references count="2">
          <reference field="4294967294" count="1" selected="0">
            <x v="0"/>
          </reference>
          <reference field="9" count="1" selected="0">
            <x v="2"/>
          </reference>
        </references>
      </pivotArea>
    </chartFormat>
    <chartFormat chart="7" format="0" series="1">
      <pivotArea type="data" outline="0" fieldPosition="0">
        <references count="2">
          <reference field="4294967294" count="1" selected="0">
            <x v="0"/>
          </reference>
          <reference field="9" count="1" selected="0">
            <x v="0"/>
          </reference>
        </references>
      </pivotArea>
    </chartFormat>
    <chartFormat chart="7" format="1" series="1">
      <pivotArea type="data" outline="0" fieldPosition="0">
        <references count="2">
          <reference field="4294967294" count="1" selected="0">
            <x v="0"/>
          </reference>
          <reference field="9" count="1" selected="0">
            <x v="2"/>
          </reference>
        </references>
      </pivotArea>
    </chartFormat>
    <chartFormat chart="8" format="0" series="1">
      <pivotArea type="data" outline="0" fieldPosition="0">
        <references count="2">
          <reference field="4294967294" count="1" selected="0">
            <x v="0"/>
          </reference>
          <reference field="9" count="1" selected="0">
            <x v="0"/>
          </reference>
        </references>
      </pivotArea>
    </chartFormat>
    <chartFormat chart="8" format="1" series="1">
      <pivotArea type="data" outline="0" fieldPosition="0">
        <references count="2">
          <reference field="4294967294" count="1" selected="0">
            <x v="0"/>
          </reference>
          <reference field="9" count="1" selected="0">
            <x v="2"/>
          </reference>
        </references>
      </pivotArea>
    </chartFormat>
    <chartFormat chart="9" format="0" series="1">
      <pivotArea type="data" outline="0" fieldPosition="0">
        <references count="2">
          <reference field="4294967294" count="1" selected="0">
            <x v="0"/>
          </reference>
          <reference field="9" count="1" selected="0">
            <x v="0"/>
          </reference>
        </references>
      </pivotArea>
    </chartFormat>
    <chartFormat chart="9" format="1" series="1">
      <pivotArea type="data" outline="0" fieldPosition="0">
        <references count="2">
          <reference field="4294967294" count="1" selected="0">
            <x v="0"/>
          </reference>
          <reference field="9" count="1" selected="0">
            <x v="2"/>
          </reference>
        </references>
      </pivotArea>
    </chartFormat>
    <chartFormat chart="10" format="0" series="1">
      <pivotArea type="data" outline="0" fieldPosition="0">
        <references count="2">
          <reference field="4294967294" count="1" selected="0">
            <x v="0"/>
          </reference>
          <reference field="9" count="1" selected="0">
            <x v="0"/>
          </reference>
        </references>
      </pivotArea>
    </chartFormat>
    <chartFormat chart="10" format="1" series="1">
      <pivotArea type="data" outline="0" fieldPosition="0">
        <references count="2">
          <reference field="4294967294" count="1" selected="0">
            <x v="0"/>
          </reference>
          <reference field="9" count="1" selected="0">
            <x v="2"/>
          </reference>
        </references>
      </pivotArea>
    </chartFormat>
    <chartFormat chart="11" format="0" series="1">
      <pivotArea type="data" outline="0" fieldPosition="0">
        <references count="2">
          <reference field="4294967294" count="1" selected="0">
            <x v="0"/>
          </reference>
          <reference field="9" count="1" selected="0">
            <x v="0"/>
          </reference>
        </references>
      </pivotArea>
    </chartFormat>
    <chartFormat chart="11" format="1" series="1">
      <pivotArea type="data" outline="0" fieldPosition="0">
        <references count="2">
          <reference field="4294967294" count="1" selected="0">
            <x v="0"/>
          </reference>
          <reference field="9" count="1" selected="0">
            <x v="2"/>
          </reference>
        </references>
      </pivotArea>
    </chartFormat>
    <chartFormat chart="12" format="0" series="1">
      <pivotArea type="data" outline="0" fieldPosition="0">
        <references count="2">
          <reference field="4294967294" count="1" selected="0">
            <x v="0"/>
          </reference>
          <reference field="9" count="1" selected="0">
            <x v="0"/>
          </reference>
        </references>
      </pivotArea>
    </chartFormat>
    <chartFormat chart="12" format="1" series="1">
      <pivotArea type="data" outline="0" fieldPosition="0">
        <references count="2">
          <reference field="4294967294" count="1" selected="0">
            <x v="0"/>
          </reference>
          <reference field="9" count="1" selected="0">
            <x v="2"/>
          </reference>
        </references>
      </pivotArea>
    </chartFormat>
    <chartFormat chart="13" format="0" series="1">
      <pivotArea type="data" outline="0" fieldPosition="0">
        <references count="2">
          <reference field="4294967294" count="1" selected="0">
            <x v="0"/>
          </reference>
          <reference field="9" count="1" selected="0">
            <x v="0"/>
          </reference>
        </references>
      </pivotArea>
    </chartFormat>
    <chartFormat chart="13" format="1" series="1">
      <pivotArea type="data" outline="0" fieldPosition="0">
        <references count="2">
          <reference field="4294967294" count="1" selected="0">
            <x v="0"/>
          </reference>
          <reference field="9" count="1" selected="0">
            <x v="2"/>
          </reference>
        </references>
      </pivotArea>
    </chartFormat>
    <chartFormat chart="14" format="0" series="1">
      <pivotArea type="data" outline="0" fieldPosition="0">
        <references count="2">
          <reference field="4294967294" count="1" selected="0">
            <x v="0"/>
          </reference>
          <reference field="9" count="1" selected="0">
            <x v="0"/>
          </reference>
        </references>
      </pivotArea>
    </chartFormat>
    <chartFormat chart="14" format="1" series="1">
      <pivotArea type="data" outline="0" fieldPosition="0">
        <references count="2">
          <reference field="4294967294" count="1" selected="0">
            <x v="0"/>
          </reference>
          <reference field="9" count="1" selected="0">
            <x v="2"/>
          </reference>
        </references>
      </pivotArea>
    </chartFormat>
    <chartFormat chart="15" format="0" series="1">
      <pivotArea type="data" outline="0" fieldPosition="0">
        <references count="2">
          <reference field="4294967294" count="1" selected="0">
            <x v="0"/>
          </reference>
          <reference field="9" count="1" selected="0">
            <x v="0"/>
          </reference>
        </references>
      </pivotArea>
    </chartFormat>
    <chartFormat chart="15" format="1" series="1">
      <pivotArea type="data" outline="0" fieldPosition="0">
        <references count="2">
          <reference field="4294967294" count="1" selected="0">
            <x v="0"/>
          </reference>
          <reference field="9" count="1" selected="0">
            <x v="2"/>
          </reference>
        </references>
      </pivotArea>
    </chartFormat>
    <chartFormat chart="16" format="0" series="1">
      <pivotArea type="data" outline="0" fieldPosition="0">
        <references count="2">
          <reference field="4294967294" count="1" selected="0">
            <x v="0"/>
          </reference>
          <reference field="9" count="1" selected="0">
            <x v="0"/>
          </reference>
        </references>
      </pivotArea>
    </chartFormat>
    <chartFormat chart="16" format="1" series="1">
      <pivotArea type="data" outline="0" fieldPosition="0">
        <references count="2">
          <reference field="4294967294" count="1" selected="0">
            <x v="0"/>
          </reference>
          <reference field="9" count="1" selected="0">
            <x v="2"/>
          </reference>
        </references>
      </pivotArea>
    </chartFormat>
    <chartFormat chart="17" format="0" series="1">
      <pivotArea type="data" outline="0" fieldPosition="0">
        <references count="2">
          <reference field="4294967294" count="1" selected="0">
            <x v="0"/>
          </reference>
          <reference field="9" count="1" selected="0">
            <x v="0"/>
          </reference>
        </references>
      </pivotArea>
    </chartFormat>
    <chartFormat chart="17" format="1" series="1">
      <pivotArea type="data" outline="0" fieldPosition="0">
        <references count="2">
          <reference field="4294967294" count="1" selected="0">
            <x v="0"/>
          </reference>
          <reference field="9" count="1" selected="0">
            <x v="2"/>
          </reference>
        </references>
      </pivotArea>
    </chartFormat>
    <chartFormat chart="18" format="0" series="1">
      <pivotArea type="data" outline="0" fieldPosition="0">
        <references count="2">
          <reference field="4294967294" count="1" selected="0">
            <x v="0"/>
          </reference>
          <reference field="9" count="1" selected="0">
            <x v="0"/>
          </reference>
        </references>
      </pivotArea>
    </chartFormat>
    <chartFormat chart="18" format="1" series="1">
      <pivotArea type="data" outline="0" fieldPosition="0">
        <references count="2">
          <reference field="4294967294" count="1" selected="0">
            <x v="0"/>
          </reference>
          <reference field="9" count="1" selected="0">
            <x v="2"/>
          </reference>
        </references>
      </pivotArea>
    </chartFormat>
    <chartFormat chart="18" format="2" series="1">
      <pivotArea type="data" outline="0" fieldPosition="0">
        <references count="1">
          <reference field="4294967294" count="1" selected="0">
            <x v="0"/>
          </reference>
        </references>
      </pivotArea>
    </chartFormat>
    <chartFormat chart="19" format="3" series="1">
      <pivotArea type="data" outline="0" fieldPosition="0">
        <references count="2">
          <reference field="4294967294" count="1" selected="0">
            <x v="0"/>
          </reference>
          <reference field="9" count="1" selected="0">
            <x v="0"/>
          </reference>
        </references>
      </pivotArea>
    </chartFormat>
    <chartFormat chart="19" format="4" series="1">
      <pivotArea type="data" outline="0" fieldPosition="0">
        <references count="2">
          <reference field="4294967294" count="1" selected="0">
            <x v="0"/>
          </reference>
          <reference field="9" count="1" selected="0">
            <x v="2"/>
          </reference>
        </references>
      </pivotArea>
    </chartFormat>
    <chartFormat chart="20" format="5" series="1">
      <pivotArea type="data" outline="0" fieldPosition="0">
        <references count="2">
          <reference field="4294967294" count="1" selected="0">
            <x v="0"/>
          </reference>
          <reference field="9" count="1" selected="0">
            <x v="0"/>
          </reference>
        </references>
      </pivotArea>
    </chartFormat>
    <chartFormat chart="20" format="6" series="1">
      <pivotArea type="data" outline="0" fieldPosition="0">
        <references count="2">
          <reference field="4294967294" count="1" selected="0">
            <x v="0"/>
          </reference>
          <reference field="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2A988735-797F-441B-B57C-57823E6DFFEF}" name="PivotTable20" cacheId="0" applyNumberFormats="0" applyBorderFormats="0" applyFontFormats="0" applyPatternFormats="0" applyAlignmentFormats="0" applyWidthHeightFormats="1" dataCaption="Values" updatedVersion="8" minRefreshableVersion="3" useAutoFormatting="1" itemPrintTitles="1" createdVersion="8" indent="0" outline="1" outlineData="1" chartFormat="8">
  <location ref="BB1:BD5" firstHeaderRow="1" firstDataRow="2" firstDataCol="1"/>
  <pivotFields count="16">
    <pivotField showAll="0"/>
    <pivotField showAll="0"/>
    <pivotField showAll="0"/>
    <pivotField showAll="0"/>
    <pivotField showAll="0"/>
    <pivotField showAll="0"/>
    <pivotField showAll="0"/>
    <pivotField axis="axisRow" showAll="0" measureFilter="1" sortType="ascending">
      <items count="136">
        <item m="1" x="83"/>
        <item m="1" x="69"/>
        <item m="1" x="38"/>
        <item m="1" x="127"/>
        <item m="1" x="126"/>
        <item m="1" x="17"/>
        <item m="1" x="116"/>
        <item m="1" x="30"/>
        <item m="1" x="77"/>
        <item m="1" x="73"/>
        <item m="1" x="52"/>
        <item m="1" x="125"/>
        <item m="1" x="86"/>
        <item m="1" x="65"/>
        <item m="1" x="106"/>
        <item m="1" x="124"/>
        <item m="1" x="63"/>
        <item m="1" x="35"/>
        <item m="1" x="99"/>
        <item m="1" x="72"/>
        <item m="1" x="107"/>
        <item m="1" x="51"/>
        <item m="1" x="39"/>
        <item m="1" x="130"/>
        <item m="1" x="94"/>
        <item m="1" x="71"/>
        <item m="1" x="101"/>
        <item m="1" x="123"/>
        <item m="1" x="102"/>
        <item x="7"/>
        <item m="1" x="49"/>
        <item m="1" x="128"/>
        <item m="1" x="53"/>
        <item m="1" x="31"/>
        <item m="1" x="108"/>
        <item m="1" x="82"/>
        <item m="1" x="22"/>
        <item m="1" x="92"/>
        <item m="1" x="103"/>
        <item m="1" x="25"/>
        <item m="1" x="120"/>
        <item m="1" x="132"/>
        <item m="1" x="21"/>
        <item m="1" x="76"/>
        <item m="1" x="118"/>
        <item m="1" x="97"/>
        <item m="1" x="37"/>
        <item m="1" x="117"/>
        <item x="10"/>
        <item m="1" x="60"/>
        <item m="1" x="87"/>
        <item m="1" x="16"/>
        <item m="1" x="134"/>
        <item m="1" x="66"/>
        <item m="1" x="34"/>
        <item m="1" x="104"/>
        <item m="1" x="45"/>
        <item m="1" x="48"/>
        <item m="1" x="81"/>
        <item m="1" x="50"/>
        <item m="1" x="43"/>
        <item m="1" x="111"/>
        <item m="1" x="67"/>
        <item x="3"/>
        <item m="1" x="61"/>
        <item m="1" x="119"/>
        <item m="1" x="19"/>
        <item m="1" x="54"/>
        <item m="1" x="112"/>
        <item m="1" x="20"/>
        <item m="1" x="89"/>
        <item m="1" x="105"/>
        <item m="1" x="47"/>
        <item m="1" x="129"/>
        <item m="1" x="56"/>
        <item m="1" x="98"/>
        <item x="8"/>
        <item m="1" x="27"/>
        <item x="9"/>
        <item m="1" x="59"/>
        <item m="1" x="93"/>
        <item m="1" x="14"/>
        <item m="1" x="121"/>
        <item x="4"/>
        <item m="1" x="41"/>
        <item m="1" x="42"/>
        <item x="2"/>
        <item m="1" x="26"/>
        <item m="1" x="100"/>
        <item m="1" x="78"/>
        <item m="1" x="96"/>
        <item x="6"/>
        <item m="1" x="131"/>
        <item m="1" x="32"/>
        <item m="1" x="40"/>
        <item m="1" x="12"/>
        <item m="1" x="36"/>
        <item m="1" x="29"/>
        <item m="1" x="79"/>
        <item m="1" x="110"/>
        <item m="1" x="55"/>
        <item m="1" x="28"/>
        <item m="1" x="46"/>
        <item m="1" x="13"/>
        <item m="1" x="113"/>
        <item m="1" x="68"/>
        <item m="1" x="57"/>
        <item x="11"/>
        <item m="1" x="91"/>
        <item m="1" x="44"/>
        <item m="1" x="109"/>
        <item m="1" x="24"/>
        <item m="1" x="95"/>
        <item m="1" x="62"/>
        <item m="1" x="75"/>
        <item m="1" x="114"/>
        <item m="1" x="90"/>
        <item m="1" x="80"/>
        <item x="1"/>
        <item m="1" x="15"/>
        <item m="1" x="88"/>
        <item m="1" x="23"/>
        <item m="1" x="122"/>
        <item m="1" x="85"/>
        <item m="1" x="64"/>
        <item m="1" x="133"/>
        <item m="1" x="74"/>
        <item x="5"/>
        <item m="1" x="70"/>
        <item m="1" x="33"/>
        <item m="1" x="115"/>
        <item m="1" x="58"/>
        <item m="1" x="18"/>
        <item x="0"/>
        <item m="1" x="84"/>
        <item t="default"/>
      </items>
      <autoSortScope>
        <pivotArea dataOnly="0" outline="0" fieldPosition="0">
          <references count="1">
            <reference field="4294967294" count="1" selected="0">
              <x v="0"/>
            </reference>
          </references>
        </pivotArea>
      </autoSortScope>
    </pivotField>
    <pivotField showAll="0">
      <items count="138">
        <item m="1" x="109"/>
        <item m="1" x="136"/>
        <item m="1" x="45"/>
        <item m="1" x="87"/>
        <item m="1" x="83"/>
        <item m="1" x="36"/>
        <item m="1" x="102"/>
        <item m="1" x="28"/>
        <item m="1" x="93"/>
        <item m="1" x="37"/>
        <item m="1" x="50"/>
        <item m="1" x="65"/>
        <item m="1" x="44"/>
        <item x="12"/>
        <item m="1" x="57"/>
        <item m="1" x="26"/>
        <item m="1" x="124"/>
        <item m="1" x="68"/>
        <item x="1"/>
        <item m="1" x="79"/>
        <item x="0"/>
        <item m="1" x="135"/>
        <item m="1" x="131"/>
        <item m="1" x="78"/>
        <item x="11"/>
        <item m="1" x="54"/>
        <item m="1" x="85"/>
        <item m="1" x="72"/>
        <item x="2"/>
        <item m="1" x="115"/>
        <item m="1" x="46"/>
        <item m="1" x="112"/>
        <item m="1" x="56"/>
        <item m="1" x="15"/>
        <item m="1" x="105"/>
        <item m="1" x="17"/>
        <item m="1" x="21"/>
        <item m="1" x="18"/>
        <item m="1" x="16"/>
        <item m="1" x="67"/>
        <item m="1" x="35"/>
        <item m="1" x="70"/>
        <item m="1" x="47"/>
        <item m="1" x="120"/>
        <item m="1" x="74"/>
        <item m="1" x="34"/>
        <item m="1" x="98"/>
        <item m="1" x="118"/>
        <item m="1" x="133"/>
        <item m="1" x="108"/>
        <item m="1" x="84"/>
        <item m="1" x="126"/>
        <item x="13"/>
        <item m="1" x="114"/>
        <item x="5"/>
        <item m="1" x="60"/>
        <item m="1" x="116"/>
        <item m="1" x="64"/>
        <item m="1" x="58"/>
        <item m="1" x="77"/>
        <item m="1" x="125"/>
        <item m="1" x="82"/>
        <item m="1" x="61"/>
        <item m="1" x="134"/>
        <item m="1" x="121"/>
        <item m="1" x="19"/>
        <item m="1" x="128"/>
        <item m="1" x="130"/>
        <item m="1" x="38"/>
        <item m="1" x="132"/>
        <item m="1" x="55"/>
        <item m="1" x="99"/>
        <item m="1" x="96"/>
        <item m="1" x="107"/>
        <item m="1" x="20"/>
        <item m="1" x="69"/>
        <item m="1" x="91"/>
        <item m="1" x="33"/>
        <item m="1" x="32"/>
        <item m="1" x="73"/>
        <item m="1" x="117"/>
        <item m="1" x="80"/>
        <item m="1" x="94"/>
        <item m="1" x="127"/>
        <item m="1" x="39"/>
        <item m="1" x="42"/>
        <item m="1" x="97"/>
        <item m="1" x="81"/>
        <item x="8"/>
        <item m="1" x="25"/>
        <item m="1" x="71"/>
        <item m="1" x="66"/>
        <item m="1" x="51"/>
        <item m="1" x="95"/>
        <item m="1" x="129"/>
        <item m="1" x="119"/>
        <item x="10"/>
        <item m="1" x="104"/>
        <item m="1" x="75"/>
        <item m="1" x="29"/>
        <item x="3"/>
        <item x="6"/>
        <item m="1" x="88"/>
        <item m="1" x="89"/>
        <item m="1" x="48"/>
        <item m="1" x="40"/>
        <item m="1" x="14"/>
        <item m="1" x="27"/>
        <item m="1" x="76"/>
        <item m="1" x="103"/>
        <item m="1" x="122"/>
        <item m="1" x="53"/>
        <item m="1" x="100"/>
        <item m="1" x="52"/>
        <item m="1" x="59"/>
        <item m="1" x="43"/>
        <item m="1" x="101"/>
        <item m="1" x="22"/>
        <item x="9"/>
        <item m="1" x="49"/>
        <item m="1" x="23"/>
        <item m="1" x="111"/>
        <item m="1" x="24"/>
        <item m="1" x="31"/>
        <item m="1" x="110"/>
        <item m="1" x="106"/>
        <item m="1" x="92"/>
        <item m="1" x="41"/>
        <item m="1" x="123"/>
        <item x="4"/>
        <item x="7"/>
        <item m="1" x="30"/>
        <item m="1" x="113"/>
        <item m="1" x="63"/>
        <item m="1" x="86"/>
        <item m="1" x="90"/>
        <item m="1" x="62"/>
        <item t="default"/>
      </items>
    </pivotField>
    <pivotField showAll="0"/>
    <pivotField showAll="0"/>
    <pivotField showAll="0"/>
    <pivotField showAll="0"/>
    <pivotField showAll="0"/>
    <pivotField axis="axisCol" dataField="1" showAll="0">
      <items count="4">
        <item x="1"/>
        <item h="1" x="2"/>
        <item h="1" x="0"/>
        <item t="default"/>
      </items>
    </pivotField>
    <pivotField showAll="0"/>
  </pivotFields>
  <rowFields count="1">
    <field x="7"/>
  </rowFields>
  <rowItems count="3">
    <i>
      <x v="107"/>
    </i>
    <i>
      <x v="127"/>
    </i>
    <i t="grand">
      <x/>
    </i>
  </rowItems>
  <colFields count="1">
    <field x="14"/>
  </colFields>
  <colItems count="2">
    <i>
      <x/>
    </i>
    <i t="grand">
      <x/>
    </i>
  </colItems>
  <dataFields count="1">
    <dataField name="Count of Alternative Part Numbers with Manufacturing Process take place out of Israel OR Has Alternative Facilities in Other Countries2" fld="14" subtotal="count" baseField="0" baseItem="0"/>
  </dataFields>
  <chartFormats count="23">
    <chartFormat chart="0" format="0" series="1">
      <pivotArea type="data" outline="0" fieldPosition="0">
        <references count="2">
          <reference field="4294967294" count="1" selected="0">
            <x v="0"/>
          </reference>
          <reference field="14" count="1" selected="0">
            <x v="0"/>
          </reference>
        </references>
      </pivotArea>
    </chartFormat>
    <chartFormat chart="0" format="1" series="1">
      <pivotArea type="data" outline="0" fieldPosition="0">
        <references count="2">
          <reference field="4294967294" count="1" selected="0">
            <x v="0"/>
          </reference>
          <reference field="14" count="1" selected="0">
            <x v="1"/>
          </reference>
        </references>
      </pivotArea>
    </chartFormat>
    <chartFormat chart="0" format="2" series="1">
      <pivotArea type="data" outline="0" fieldPosition="0">
        <references count="2">
          <reference field="4294967294" count="1" selected="0">
            <x v="0"/>
          </reference>
          <reference field="14" count="1" selected="0">
            <x v="2"/>
          </reference>
        </references>
      </pivotArea>
    </chartFormat>
    <chartFormat chart="1" format="0" series="1">
      <pivotArea type="data" outline="0" fieldPosition="0">
        <references count="2">
          <reference field="4294967294" count="1" selected="0">
            <x v="0"/>
          </reference>
          <reference field="14" count="1" selected="0">
            <x v="0"/>
          </reference>
        </references>
      </pivotArea>
    </chartFormat>
    <chartFormat chart="1" format="1" series="1">
      <pivotArea type="data" outline="0" fieldPosition="0">
        <references count="2">
          <reference field="4294967294" count="1" selected="0">
            <x v="0"/>
          </reference>
          <reference field="14" count="1" selected="0">
            <x v="1"/>
          </reference>
        </references>
      </pivotArea>
    </chartFormat>
    <chartFormat chart="1" format="2" series="1">
      <pivotArea type="data" outline="0" fieldPosition="0">
        <references count="2">
          <reference field="4294967294" count="1" selected="0">
            <x v="0"/>
          </reference>
          <reference field="14" count="1" selected="0">
            <x v="2"/>
          </reference>
        </references>
      </pivotArea>
    </chartFormat>
    <chartFormat chart="2" format="0" series="1">
      <pivotArea type="data" outline="0" fieldPosition="0">
        <references count="2">
          <reference field="4294967294" count="1" selected="0">
            <x v="0"/>
          </reference>
          <reference field="14" count="1" selected="0">
            <x v="0"/>
          </reference>
        </references>
      </pivotArea>
    </chartFormat>
    <chartFormat chart="2" format="1" series="1">
      <pivotArea type="data" outline="0" fieldPosition="0">
        <references count="2">
          <reference field="4294967294" count="1" selected="0">
            <x v="0"/>
          </reference>
          <reference field="14" count="1" selected="0">
            <x v="1"/>
          </reference>
        </references>
      </pivotArea>
    </chartFormat>
    <chartFormat chart="2" format="2" series="1">
      <pivotArea type="data" outline="0" fieldPosition="0">
        <references count="2">
          <reference field="4294967294" count="1" selected="0">
            <x v="0"/>
          </reference>
          <reference field="14" count="1" selected="0">
            <x v="2"/>
          </reference>
        </references>
      </pivotArea>
    </chartFormat>
    <chartFormat chart="3" format="0" series="1">
      <pivotArea type="data" outline="0" fieldPosition="0">
        <references count="2">
          <reference field="4294967294" count="1" selected="0">
            <x v="0"/>
          </reference>
          <reference field="14" count="1" selected="0">
            <x v="0"/>
          </reference>
        </references>
      </pivotArea>
    </chartFormat>
    <chartFormat chart="3" format="1" series="1">
      <pivotArea type="data" outline="0" fieldPosition="0">
        <references count="2">
          <reference field="4294967294" count="1" selected="0">
            <x v="0"/>
          </reference>
          <reference field="14" count="1" selected="0">
            <x v="1"/>
          </reference>
        </references>
      </pivotArea>
    </chartFormat>
    <chartFormat chart="3" format="2" series="1">
      <pivotArea type="data" outline="0" fieldPosition="0">
        <references count="2">
          <reference field="4294967294" count="1" selected="0">
            <x v="0"/>
          </reference>
          <reference field="14" count="1" selected="0">
            <x v="2"/>
          </reference>
        </references>
      </pivotArea>
    </chartFormat>
    <chartFormat chart="4" format="0" series="1">
      <pivotArea type="data" outline="0" fieldPosition="0">
        <references count="2">
          <reference field="4294967294" count="1" selected="0">
            <x v="0"/>
          </reference>
          <reference field="14" count="1" selected="0">
            <x v="0"/>
          </reference>
        </references>
      </pivotArea>
    </chartFormat>
    <chartFormat chart="4" format="1" series="1">
      <pivotArea type="data" outline="0" fieldPosition="0">
        <references count="2">
          <reference field="4294967294" count="1" selected="0">
            <x v="0"/>
          </reference>
          <reference field="14" count="1" selected="0">
            <x v="1"/>
          </reference>
        </references>
      </pivotArea>
    </chartFormat>
    <chartFormat chart="4" format="2" series="1">
      <pivotArea type="data" outline="0" fieldPosition="0">
        <references count="2">
          <reference field="4294967294" count="1" selected="0">
            <x v="0"/>
          </reference>
          <reference field="14" count="1" selected="0">
            <x v="2"/>
          </reference>
        </references>
      </pivotArea>
    </chartFormat>
    <chartFormat chart="5" format="0" series="1">
      <pivotArea type="data" outline="0" fieldPosition="0">
        <references count="2">
          <reference field="4294967294" count="1" selected="0">
            <x v="0"/>
          </reference>
          <reference field="14" count="1" selected="0">
            <x v="0"/>
          </reference>
        </references>
      </pivotArea>
    </chartFormat>
    <chartFormat chart="5" format="1" series="1">
      <pivotArea type="data" outline="0" fieldPosition="0">
        <references count="2">
          <reference field="4294967294" count="1" selected="0">
            <x v="0"/>
          </reference>
          <reference field="14" count="1" selected="0">
            <x v="1"/>
          </reference>
        </references>
      </pivotArea>
    </chartFormat>
    <chartFormat chart="5" format="2" series="1">
      <pivotArea type="data" outline="0" fieldPosition="0">
        <references count="2">
          <reference field="4294967294" count="1" selected="0">
            <x v="0"/>
          </reference>
          <reference field="14" count="1" selected="0">
            <x v="2"/>
          </reference>
        </references>
      </pivotArea>
    </chartFormat>
    <chartFormat chart="6" format="0" series="1">
      <pivotArea type="data" outline="0" fieldPosition="0">
        <references count="2">
          <reference field="4294967294" count="1" selected="0">
            <x v="0"/>
          </reference>
          <reference field="14" count="1" selected="0">
            <x v="0"/>
          </reference>
        </references>
      </pivotArea>
    </chartFormat>
    <chartFormat chart="6" format="1" series="1">
      <pivotArea type="data" outline="0" fieldPosition="0">
        <references count="2">
          <reference field="4294967294" count="1" selected="0">
            <x v="0"/>
          </reference>
          <reference field="14" count="1" selected="0">
            <x v="1"/>
          </reference>
        </references>
      </pivotArea>
    </chartFormat>
    <chartFormat chart="6" format="2" series="1">
      <pivotArea type="data" outline="0" fieldPosition="0">
        <references count="2">
          <reference field="4294967294" count="1" selected="0">
            <x v="0"/>
          </reference>
          <reference field="14" count="1" selected="0">
            <x v="2"/>
          </reference>
        </references>
      </pivotArea>
    </chartFormat>
    <chartFormat chart="7" format="0" series="1">
      <pivotArea type="data" outline="0" fieldPosition="0">
        <references count="2">
          <reference field="4294967294" count="1" selected="0">
            <x v="0"/>
          </reference>
          <reference field="14" count="1" selected="0">
            <x v="0"/>
          </reference>
        </references>
      </pivotArea>
    </chartFormat>
    <chartFormat chart="7"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7" type="count" evalOrder="-1" id="1"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684AB4C5-EEA4-414F-BF7A-C69D5D3A71EA}" name="PivotTable1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G1:H6" firstHeaderRow="1" firstDataRow="1" firstDataCol="1"/>
  <pivotFields count="16">
    <pivotField showAll="0"/>
    <pivotField showAll="0"/>
    <pivotField showAll="0"/>
    <pivotField showAll="0"/>
    <pivotField showAll="0"/>
    <pivotField showAll="0"/>
    <pivotField showAll="0"/>
    <pivotField showAll="0">
      <items count="136">
        <item m="1" x="83"/>
        <item m="1" x="69"/>
        <item m="1" x="38"/>
        <item m="1" x="127"/>
        <item m="1" x="126"/>
        <item m="1" x="17"/>
        <item m="1" x="116"/>
        <item m="1" x="30"/>
        <item m="1" x="77"/>
        <item m="1" x="73"/>
        <item m="1" x="52"/>
        <item m="1" x="125"/>
        <item m="1" x="86"/>
        <item m="1" x="65"/>
        <item m="1" x="106"/>
        <item m="1" x="124"/>
        <item m="1" x="63"/>
        <item m="1" x="35"/>
        <item m="1" x="99"/>
        <item m="1" x="72"/>
        <item m="1" x="107"/>
        <item m="1" x="51"/>
        <item m="1" x="39"/>
        <item m="1" x="130"/>
        <item m="1" x="94"/>
        <item m="1" x="71"/>
        <item m="1" x="101"/>
        <item m="1" x="123"/>
        <item m="1" x="102"/>
        <item x="7"/>
        <item m="1" x="49"/>
        <item m="1" x="128"/>
        <item m="1" x="53"/>
        <item m="1" x="31"/>
        <item m="1" x="108"/>
        <item m="1" x="82"/>
        <item m="1" x="22"/>
        <item m="1" x="92"/>
        <item m="1" x="103"/>
        <item m="1" x="25"/>
        <item m="1" x="120"/>
        <item m="1" x="132"/>
        <item m="1" x="21"/>
        <item m="1" x="76"/>
        <item m="1" x="118"/>
        <item m="1" x="97"/>
        <item m="1" x="37"/>
        <item m="1" x="117"/>
        <item x="10"/>
        <item m="1" x="60"/>
        <item m="1" x="87"/>
        <item m="1" x="16"/>
        <item m="1" x="134"/>
        <item m="1" x="66"/>
        <item m="1" x="34"/>
        <item m="1" x="104"/>
        <item m="1" x="45"/>
        <item m="1" x="48"/>
        <item m="1" x="81"/>
        <item m="1" x="50"/>
        <item m="1" x="43"/>
        <item m="1" x="111"/>
        <item m="1" x="67"/>
        <item x="3"/>
        <item m="1" x="61"/>
        <item m="1" x="119"/>
        <item m="1" x="19"/>
        <item m="1" x="54"/>
        <item m="1" x="112"/>
        <item m="1" x="20"/>
        <item m="1" x="89"/>
        <item m="1" x="105"/>
        <item m="1" x="47"/>
        <item m="1" x="129"/>
        <item m="1" x="56"/>
        <item m="1" x="98"/>
        <item x="8"/>
        <item m="1" x="27"/>
        <item x="9"/>
        <item m="1" x="59"/>
        <item m="1" x="93"/>
        <item m="1" x="14"/>
        <item m="1" x="121"/>
        <item x="4"/>
        <item m="1" x="41"/>
        <item m="1" x="42"/>
        <item x="2"/>
        <item m="1" x="26"/>
        <item m="1" x="100"/>
        <item m="1" x="78"/>
        <item m="1" x="96"/>
        <item x="6"/>
        <item m="1" x="131"/>
        <item m="1" x="32"/>
        <item m="1" x="40"/>
        <item m="1" x="12"/>
        <item m="1" x="36"/>
        <item m="1" x="29"/>
        <item m="1" x="79"/>
        <item m="1" x="110"/>
        <item m="1" x="55"/>
        <item m="1" x="28"/>
        <item m="1" x="46"/>
        <item m="1" x="13"/>
        <item m="1" x="113"/>
        <item m="1" x="68"/>
        <item m="1" x="57"/>
        <item x="11"/>
        <item m="1" x="91"/>
        <item m="1" x="44"/>
        <item m="1" x="109"/>
        <item m="1" x="24"/>
        <item m="1" x="95"/>
        <item m="1" x="62"/>
        <item m="1" x="75"/>
        <item m="1" x="114"/>
        <item m="1" x="90"/>
        <item m="1" x="80"/>
        <item x="1"/>
        <item m="1" x="15"/>
        <item m="1" x="88"/>
        <item m="1" x="23"/>
        <item m="1" x="122"/>
        <item m="1" x="85"/>
        <item m="1" x="64"/>
        <item m="1" x="133"/>
        <item m="1" x="74"/>
        <item x="5"/>
        <item m="1" x="70"/>
        <item m="1" x="33"/>
        <item m="1" x="115"/>
        <item m="1" x="58"/>
        <item m="1" x="18"/>
        <item x="0"/>
        <item m="1" x="84"/>
        <item t="default"/>
      </items>
    </pivotField>
    <pivotField showAll="0">
      <items count="138">
        <item m="1" x="109"/>
        <item m="1" x="136"/>
        <item m="1" x="45"/>
        <item m="1" x="87"/>
        <item m="1" x="83"/>
        <item m="1" x="36"/>
        <item m="1" x="102"/>
        <item m="1" x="28"/>
        <item m="1" x="93"/>
        <item m="1" x="37"/>
        <item m="1" x="50"/>
        <item m="1" x="65"/>
        <item m="1" x="44"/>
        <item x="12"/>
        <item m="1" x="57"/>
        <item m="1" x="26"/>
        <item m="1" x="124"/>
        <item m="1" x="68"/>
        <item x="1"/>
        <item m="1" x="79"/>
        <item x="0"/>
        <item m="1" x="135"/>
        <item m="1" x="131"/>
        <item m="1" x="78"/>
        <item x="11"/>
        <item m="1" x="54"/>
        <item m="1" x="85"/>
        <item m="1" x="72"/>
        <item x="2"/>
        <item m="1" x="115"/>
        <item m="1" x="46"/>
        <item m="1" x="112"/>
        <item m="1" x="56"/>
        <item m="1" x="15"/>
        <item m="1" x="105"/>
        <item m="1" x="17"/>
        <item m="1" x="21"/>
        <item m="1" x="18"/>
        <item m="1" x="16"/>
        <item m="1" x="67"/>
        <item m="1" x="35"/>
        <item m="1" x="70"/>
        <item m="1" x="47"/>
        <item m="1" x="120"/>
        <item m="1" x="74"/>
        <item m="1" x="34"/>
        <item m="1" x="98"/>
        <item m="1" x="118"/>
        <item m="1" x="133"/>
        <item m="1" x="108"/>
        <item m="1" x="84"/>
        <item m="1" x="126"/>
        <item x="13"/>
        <item m="1" x="114"/>
        <item x="5"/>
        <item m="1" x="60"/>
        <item m="1" x="116"/>
        <item m="1" x="64"/>
        <item m="1" x="58"/>
        <item m="1" x="77"/>
        <item m="1" x="125"/>
        <item m="1" x="82"/>
        <item m="1" x="61"/>
        <item m="1" x="134"/>
        <item m="1" x="121"/>
        <item m="1" x="19"/>
        <item m="1" x="128"/>
        <item m="1" x="130"/>
        <item m="1" x="38"/>
        <item m="1" x="132"/>
        <item m="1" x="55"/>
        <item m="1" x="99"/>
        <item m="1" x="96"/>
        <item m="1" x="107"/>
        <item m="1" x="20"/>
        <item m="1" x="69"/>
        <item m="1" x="91"/>
        <item m="1" x="33"/>
        <item m="1" x="32"/>
        <item m="1" x="73"/>
        <item m="1" x="117"/>
        <item m="1" x="80"/>
        <item m="1" x="94"/>
        <item m="1" x="127"/>
        <item m="1" x="39"/>
        <item m="1" x="42"/>
        <item m="1" x="97"/>
        <item m="1" x="81"/>
        <item x="8"/>
        <item m="1" x="25"/>
        <item m="1" x="71"/>
        <item m="1" x="66"/>
        <item m="1" x="51"/>
        <item m="1" x="95"/>
        <item m="1" x="129"/>
        <item m="1" x="119"/>
        <item x="10"/>
        <item m="1" x="104"/>
        <item m="1" x="75"/>
        <item m="1" x="29"/>
        <item x="3"/>
        <item x="6"/>
        <item m="1" x="88"/>
        <item m="1" x="89"/>
        <item m="1" x="48"/>
        <item m="1" x="40"/>
        <item m="1" x="14"/>
        <item m="1" x="27"/>
        <item m="1" x="76"/>
        <item m="1" x="103"/>
        <item m="1" x="122"/>
        <item m="1" x="53"/>
        <item m="1" x="100"/>
        <item m="1" x="52"/>
        <item m="1" x="59"/>
        <item m="1" x="43"/>
        <item m="1" x="101"/>
        <item m="1" x="22"/>
        <item x="9"/>
        <item m="1" x="49"/>
        <item m="1" x="23"/>
        <item m="1" x="111"/>
        <item m="1" x="24"/>
        <item m="1" x="31"/>
        <item m="1" x="110"/>
        <item m="1" x="106"/>
        <item m="1" x="92"/>
        <item m="1" x="41"/>
        <item m="1" x="123"/>
        <item x="4"/>
        <item x="7"/>
        <item m="1" x="30"/>
        <item m="1" x="113"/>
        <item m="1" x="63"/>
        <item m="1" x="86"/>
        <item m="1" x="90"/>
        <item m="1" x="62"/>
        <item t="default"/>
      </items>
    </pivotField>
    <pivotField showAll="0"/>
    <pivotField showAll="0"/>
    <pivotField showAll="0"/>
    <pivotField showAll="0"/>
    <pivotField axis="axisRow" dataField="1" showAll="0">
      <items count="7">
        <item x="0"/>
        <item x="2"/>
        <item m="1" x="5"/>
        <item x="3"/>
        <item x="1"/>
        <item m="1" x="4"/>
        <item t="default"/>
      </items>
    </pivotField>
    <pivotField showAll="0"/>
    <pivotField showAll="0"/>
  </pivotFields>
  <rowFields count="1">
    <field x="13"/>
  </rowFields>
  <rowItems count="5">
    <i>
      <x/>
    </i>
    <i>
      <x v="1"/>
    </i>
    <i>
      <x v="3"/>
    </i>
    <i>
      <x v="4"/>
    </i>
    <i t="grand">
      <x/>
    </i>
  </rowItems>
  <colItems count="1">
    <i/>
  </colItems>
  <dataFields count="1">
    <dataField name="Count of Fabrication Site Status"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DE4D55D6-4E05-4389-85CB-4675F47669C6}" name="PivotTable1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2">
  <location ref="D1:E5" firstHeaderRow="1" firstDataRow="1" firstDataCol="1"/>
  <pivotFields count="16">
    <pivotField showAll="0"/>
    <pivotField showAll="0"/>
    <pivotField showAll="0"/>
    <pivotField showAll="0"/>
    <pivotField showAll="0"/>
    <pivotField showAll="0"/>
    <pivotField showAll="0"/>
    <pivotField showAll="0">
      <items count="136">
        <item m="1" x="83"/>
        <item m="1" x="69"/>
        <item m="1" x="38"/>
        <item m="1" x="127"/>
        <item m="1" x="126"/>
        <item m="1" x="17"/>
        <item m="1" x="116"/>
        <item m="1" x="30"/>
        <item m="1" x="77"/>
        <item m="1" x="73"/>
        <item m="1" x="52"/>
        <item m="1" x="125"/>
        <item m="1" x="86"/>
        <item m="1" x="65"/>
        <item m="1" x="106"/>
        <item m="1" x="124"/>
        <item m="1" x="63"/>
        <item m="1" x="35"/>
        <item m="1" x="99"/>
        <item m="1" x="72"/>
        <item m="1" x="107"/>
        <item m="1" x="51"/>
        <item m="1" x="39"/>
        <item m="1" x="130"/>
        <item m="1" x="94"/>
        <item m="1" x="71"/>
        <item m="1" x="101"/>
        <item m="1" x="123"/>
        <item m="1" x="102"/>
        <item x="7"/>
        <item m="1" x="49"/>
        <item m="1" x="128"/>
        <item m="1" x="53"/>
        <item m="1" x="31"/>
        <item m="1" x="108"/>
        <item m="1" x="82"/>
        <item m="1" x="22"/>
        <item m="1" x="92"/>
        <item m="1" x="103"/>
        <item m="1" x="25"/>
        <item m="1" x="120"/>
        <item m="1" x="132"/>
        <item m="1" x="21"/>
        <item m="1" x="76"/>
        <item m="1" x="118"/>
        <item m="1" x="97"/>
        <item m="1" x="37"/>
        <item m="1" x="117"/>
        <item x="10"/>
        <item m="1" x="60"/>
        <item m="1" x="87"/>
        <item m="1" x="16"/>
        <item m="1" x="134"/>
        <item m="1" x="66"/>
        <item m="1" x="34"/>
        <item m="1" x="104"/>
        <item m="1" x="45"/>
        <item m="1" x="48"/>
        <item m="1" x="81"/>
        <item m="1" x="50"/>
        <item m="1" x="43"/>
        <item m="1" x="111"/>
        <item m="1" x="67"/>
        <item x="3"/>
        <item m="1" x="61"/>
        <item m="1" x="119"/>
        <item m="1" x="19"/>
        <item m="1" x="54"/>
        <item m="1" x="112"/>
        <item m="1" x="20"/>
        <item m="1" x="89"/>
        <item m="1" x="105"/>
        <item m="1" x="47"/>
        <item m="1" x="129"/>
        <item m="1" x="56"/>
        <item m="1" x="98"/>
        <item x="8"/>
        <item m="1" x="27"/>
        <item x="9"/>
        <item m="1" x="59"/>
        <item m="1" x="93"/>
        <item m="1" x="14"/>
        <item m="1" x="121"/>
        <item x="4"/>
        <item m="1" x="41"/>
        <item m="1" x="42"/>
        <item x="2"/>
        <item m="1" x="26"/>
        <item m="1" x="100"/>
        <item m="1" x="78"/>
        <item m="1" x="96"/>
        <item x="6"/>
        <item m="1" x="131"/>
        <item m="1" x="32"/>
        <item m="1" x="40"/>
        <item m="1" x="12"/>
        <item m="1" x="36"/>
        <item m="1" x="29"/>
        <item m="1" x="79"/>
        <item m="1" x="110"/>
        <item m="1" x="55"/>
        <item m="1" x="28"/>
        <item m="1" x="46"/>
        <item m="1" x="13"/>
        <item m="1" x="113"/>
        <item m="1" x="68"/>
        <item m="1" x="57"/>
        <item x="11"/>
        <item m="1" x="91"/>
        <item m="1" x="44"/>
        <item m="1" x="109"/>
        <item m="1" x="24"/>
        <item m="1" x="95"/>
        <item m="1" x="62"/>
        <item m="1" x="75"/>
        <item m="1" x="114"/>
        <item m="1" x="90"/>
        <item m="1" x="80"/>
        <item x="1"/>
        <item m="1" x="15"/>
        <item m="1" x="88"/>
        <item m="1" x="23"/>
        <item m="1" x="122"/>
        <item m="1" x="85"/>
        <item m="1" x="64"/>
        <item m="1" x="133"/>
        <item m="1" x="74"/>
        <item x="5"/>
        <item m="1" x="70"/>
        <item m="1" x="33"/>
        <item m="1" x="115"/>
        <item m="1" x="58"/>
        <item m="1" x="18"/>
        <item x="0"/>
        <item m="1" x="84"/>
        <item t="default"/>
      </items>
    </pivotField>
    <pivotField showAll="0">
      <items count="138">
        <item m="1" x="109"/>
        <item m="1" x="136"/>
        <item m="1" x="45"/>
        <item m="1" x="87"/>
        <item m="1" x="83"/>
        <item m="1" x="36"/>
        <item m="1" x="102"/>
        <item m="1" x="28"/>
        <item m="1" x="93"/>
        <item m="1" x="37"/>
        <item m="1" x="50"/>
        <item m="1" x="65"/>
        <item m="1" x="44"/>
        <item x="12"/>
        <item m="1" x="57"/>
        <item m="1" x="26"/>
        <item m="1" x="124"/>
        <item m="1" x="68"/>
        <item x="1"/>
        <item m="1" x="79"/>
        <item x="0"/>
        <item m="1" x="135"/>
        <item m="1" x="131"/>
        <item m="1" x="78"/>
        <item x="11"/>
        <item m="1" x="54"/>
        <item m="1" x="85"/>
        <item m="1" x="72"/>
        <item x="2"/>
        <item m="1" x="115"/>
        <item m="1" x="46"/>
        <item m="1" x="112"/>
        <item m="1" x="56"/>
        <item m="1" x="15"/>
        <item m="1" x="105"/>
        <item m="1" x="17"/>
        <item m="1" x="21"/>
        <item m="1" x="18"/>
        <item m="1" x="16"/>
        <item m="1" x="67"/>
        <item m="1" x="35"/>
        <item m="1" x="70"/>
        <item m="1" x="47"/>
        <item m="1" x="120"/>
        <item m="1" x="74"/>
        <item m="1" x="34"/>
        <item m="1" x="98"/>
        <item m="1" x="118"/>
        <item m="1" x="133"/>
        <item m="1" x="108"/>
        <item m="1" x="84"/>
        <item m="1" x="126"/>
        <item x="13"/>
        <item m="1" x="114"/>
        <item x="5"/>
        <item m="1" x="60"/>
        <item m="1" x="116"/>
        <item m="1" x="64"/>
        <item m="1" x="58"/>
        <item m="1" x="77"/>
        <item m="1" x="125"/>
        <item m="1" x="82"/>
        <item m="1" x="61"/>
        <item m="1" x="134"/>
        <item m="1" x="121"/>
        <item m="1" x="19"/>
        <item m="1" x="128"/>
        <item m="1" x="130"/>
        <item m="1" x="38"/>
        <item m="1" x="132"/>
        <item m="1" x="55"/>
        <item m="1" x="99"/>
        <item m="1" x="96"/>
        <item m="1" x="107"/>
        <item m="1" x="20"/>
        <item m="1" x="69"/>
        <item m="1" x="91"/>
        <item m="1" x="33"/>
        <item m="1" x="32"/>
        <item m="1" x="73"/>
        <item m="1" x="117"/>
        <item m="1" x="80"/>
        <item m="1" x="94"/>
        <item m="1" x="127"/>
        <item m="1" x="39"/>
        <item m="1" x="42"/>
        <item m="1" x="97"/>
        <item m="1" x="81"/>
        <item x="8"/>
        <item m="1" x="25"/>
        <item m="1" x="71"/>
        <item m="1" x="66"/>
        <item m="1" x="51"/>
        <item m="1" x="95"/>
        <item m="1" x="129"/>
        <item m="1" x="119"/>
        <item x="10"/>
        <item m="1" x="104"/>
        <item m="1" x="75"/>
        <item m="1" x="29"/>
        <item x="3"/>
        <item x="6"/>
        <item m="1" x="88"/>
        <item m="1" x="89"/>
        <item m="1" x="48"/>
        <item m="1" x="40"/>
        <item m="1" x="14"/>
        <item m="1" x="27"/>
        <item m="1" x="76"/>
        <item m="1" x="103"/>
        <item m="1" x="122"/>
        <item m="1" x="53"/>
        <item m="1" x="100"/>
        <item m="1" x="52"/>
        <item m="1" x="59"/>
        <item m="1" x="43"/>
        <item m="1" x="101"/>
        <item m="1" x="22"/>
        <item x="9"/>
        <item m="1" x="49"/>
        <item m="1" x="23"/>
        <item m="1" x="111"/>
        <item m="1" x="24"/>
        <item m="1" x="31"/>
        <item m="1" x="110"/>
        <item m="1" x="106"/>
        <item m="1" x="92"/>
        <item m="1" x="41"/>
        <item m="1" x="123"/>
        <item x="4"/>
        <item x="7"/>
        <item m="1" x="30"/>
        <item m="1" x="113"/>
        <item m="1" x="63"/>
        <item m="1" x="86"/>
        <item m="1" x="90"/>
        <item m="1" x="62"/>
        <item t="default"/>
      </items>
    </pivotField>
    <pivotField showAll="0"/>
    <pivotField axis="axisRow" dataField="1" showAll="0" sortType="descending">
      <items count="6">
        <item x="1"/>
        <item x="0"/>
        <item x="3"/>
        <item h="1" x="2"/>
        <item h="1" m="1" x="4"/>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s>
  <rowFields count="1">
    <field x="10"/>
  </rowFields>
  <rowItems count="4">
    <i>
      <x/>
    </i>
    <i>
      <x v="1"/>
    </i>
    <i>
      <x v="2"/>
    </i>
    <i t="grand">
      <x/>
    </i>
  </rowItems>
  <colItems count="1">
    <i/>
  </colItems>
  <dataFields count="1">
    <dataField name="Count of Is the part assembled solely in Israel?" fld="10" subtotal="count" baseField="0" baseItem="0"/>
  </dataFields>
  <chartFormats count="71">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10" count="1" selected="0">
            <x v="1"/>
          </reference>
        </references>
      </pivotArea>
    </chartFormat>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10" count="1" selected="0">
            <x v="1"/>
          </reference>
        </references>
      </pivotArea>
    </chartFormat>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10" count="1" selected="0">
            <x v="1"/>
          </reference>
        </references>
      </pivotArea>
    </chartFormat>
    <chartFormat chart="4" format="0" series="1">
      <pivotArea type="data" outline="0" fieldPosition="0">
        <references count="1">
          <reference field="4294967294" count="1" selected="0">
            <x v="0"/>
          </reference>
        </references>
      </pivotArea>
    </chartFormat>
    <chartFormat chart="4" format="1">
      <pivotArea type="data" outline="0" fieldPosition="0">
        <references count="2">
          <reference field="4294967294" count="1" selected="0">
            <x v="0"/>
          </reference>
          <reference field="10" count="1" selected="0">
            <x v="1"/>
          </reference>
        </references>
      </pivotArea>
    </chartFormat>
    <chartFormat chart="5" format="0" series="1">
      <pivotArea type="data" outline="0" fieldPosition="0">
        <references count="1">
          <reference field="4294967294" count="1" selected="0">
            <x v="0"/>
          </reference>
        </references>
      </pivotArea>
    </chartFormat>
    <chartFormat chart="5" format="1">
      <pivotArea type="data" outline="0" fieldPosition="0">
        <references count="2">
          <reference field="4294967294" count="1" selected="0">
            <x v="0"/>
          </reference>
          <reference field="10" count="1" selected="0">
            <x v="1"/>
          </reference>
        </references>
      </pivotArea>
    </chartFormat>
    <chartFormat chart="6" format="0" series="1">
      <pivotArea type="data" outline="0" fieldPosition="0">
        <references count="1">
          <reference field="4294967294" count="1" selected="0">
            <x v="0"/>
          </reference>
        </references>
      </pivotArea>
    </chartFormat>
    <chartFormat chart="6" format="1">
      <pivotArea type="data" outline="0" fieldPosition="0">
        <references count="2">
          <reference field="4294967294" count="1" selected="0">
            <x v="0"/>
          </reference>
          <reference field="10" count="1" selected="0">
            <x v="1"/>
          </reference>
        </references>
      </pivotArea>
    </chartFormat>
    <chartFormat chart="7" format="0" series="1">
      <pivotArea type="data" outline="0" fieldPosition="0">
        <references count="1">
          <reference field="4294967294" count="1" selected="0">
            <x v="0"/>
          </reference>
        </references>
      </pivotArea>
    </chartFormat>
    <chartFormat chart="7" format="1">
      <pivotArea type="data" outline="0" fieldPosition="0">
        <references count="2">
          <reference field="4294967294" count="1" selected="0">
            <x v="0"/>
          </reference>
          <reference field="10" count="1" selected="0">
            <x v="1"/>
          </reference>
        </references>
      </pivotArea>
    </chartFormat>
    <chartFormat chart="7" format="2">
      <pivotArea type="data" outline="0" fieldPosition="0">
        <references count="2">
          <reference field="4294967294" count="1" selected="0">
            <x v="0"/>
          </reference>
          <reference field="10" count="1" selected="0">
            <x v="0"/>
          </reference>
        </references>
      </pivotArea>
    </chartFormat>
    <chartFormat chart="8" format="0" series="1">
      <pivotArea type="data" outline="0" fieldPosition="0">
        <references count="1">
          <reference field="4294967294" count="1" selected="0">
            <x v="0"/>
          </reference>
        </references>
      </pivotArea>
    </chartFormat>
    <chartFormat chart="8" format="1">
      <pivotArea type="data" outline="0" fieldPosition="0">
        <references count="2">
          <reference field="4294967294" count="1" selected="0">
            <x v="0"/>
          </reference>
          <reference field="10" count="1" selected="0">
            <x v="1"/>
          </reference>
        </references>
      </pivotArea>
    </chartFormat>
    <chartFormat chart="8" format="2">
      <pivotArea type="data" outline="0" fieldPosition="0">
        <references count="2">
          <reference field="4294967294" count="1" selected="0">
            <x v="0"/>
          </reference>
          <reference field="10" count="1" selected="0">
            <x v="0"/>
          </reference>
        </references>
      </pivotArea>
    </chartFormat>
    <chartFormat chart="9" format="0" series="1">
      <pivotArea type="data" outline="0" fieldPosition="0">
        <references count="1">
          <reference field="4294967294" count="1" selected="0">
            <x v="0"/>
          </reference>
        </references>
      </pivotArea>
    </chartFormat>
    <chartFormat chart="9" format="1">
      <pivotArea type="data" outline="0" fieldPosition="0">
        <references count="2">
          <reference field="4294967294" count="1" selected="0">
            <x v="0"/>
          </reference>
          <reference field="10" count="1" selected="0">
            <x v="1"/>
          </reference>
        </references>
      </pivotArea>
    </chartFormat>
    <chartFormat chart="9" format="2">
      <pivotArea type="data" outline="0" fieldPosition="0">
        <references count="2">
          <reference field="4294967294" count="1" selected="0">
            <x v="0"/>
          </reference>
          <reference field="10" count="1" selected="0">
            <x v="0"/>
          </reference>
        </references>
      </pivotArea>
    </chartFormat>
    <chartFormat chart="9" format="3">
      <pivotArea type="data" outline="0" fieldPosition="0">
        <references count="2">
          <reference field="4294967294" count="1" selected="0">
            <x v="0"/>
          </reference>
          <reference field="10" count="1" selected="0">
            <x v="2"/>
          </reference>
        </references>
      </pivotArea>
    </chartFormat>
    <chartFormat chart="10" format="0" series="1">
      <pivotArea type="data" outline="0" fieldPosition="0">
        <references count="1">
          <reference field="4294967294" count="1" selected="0">
            <x v="0"/>
          </reference>
        </references>
      </pivotArea>
    </chartFormat>
    <chartFormat chart="10" format="1">
      <pivotArea type="data" outline="0" fieldPosition="0">
        <references count="2">
          <reference field="4294967294" count="1" selected="0">
            <x v="0"/>
          </reference>
          <reference field="10" count="1" selected="0">
            <x v="1"/>
          </reference>
        </references>
      </pivotArea>
    </chartFormat>
    <chartFormat chart="10" format="2">
      <pivotArea type="data" outline="0" fieldPosition="0">
        <references count="2">
          <reference field="4294967294" count="1" selected="0">
            <x v="0"/>
          </reference>
          <reference field="10" count="1" selected="0">
            <x v="0"/>
          </reference>
        </references>
      </pivotArea>
    </chartFormat>
    <chartFormat chart="10" format="3">
      <pivotArea type="data" outline="0" fieldPosition="0">
        <references count="2">
          <reference field="4294967294" count="1" selected="0">
            <x v="0"/>
          </reference>
          <reference field="10" count="1" selected="0">
            <x v="2"/>
          </reference>
        </references>
      </pivotArea>
    </chartFormat>
    <chartFormat chart="11" format="0" series="1">
      <pivotArea type="data" outline="0" fieldPosition="0">
        <references count="1">
          <reference field="4294967294" count="1" selected="0">
            <x v="0"/>
          </reference>
        </references>
      </pivotArea>
    </chartFormat>
    <chartFormat chart="11" format="1">
      <pivotArea type="data" outline="0" fieldPosition="0">
        <references count="2">
          <reference field="4294967294" count="1" selected="0">
            <x v="0"/>
          </reference>
          <reference field="10" count="1" selected="0">
            <x v="1"/>
          </reference>
        </references>
      </pivotArea>
    </chartFormat>
    <chartFormat chart="11" format="2">
      <pivotArea type="data" outline="0" fieldPosition="0">
        <references count="2">
          <reference field="4294967294" count="1" selected="0">
            <x v="0"/>
          </reference>
          <reference field="10" count="1" selected="0">
            <x v="0"/>
          </reference>
        </references>
      </pivotArea>
    </chartFormat>
    <chartFormat chart="11" format="3">
      <pivotArea type="data" outline="0" fieldPosition="0">
        <references count="2">
          <reference field="4294967294" count="1" selected="0">
            <x v="0"/>
          </reference>
          <reference field="10" count="1" selected="0">
            <x v="2"/>
          </reference>
        </references>
      </pivotArea>
    </chartFormat>
    <chartFormat chart="12" format="0" series="1">
      <pivotArea type="data" outline="0" fieldPosition="0">
        <references count="1">
          <reference field="4294967294" count="1" selected="0">
            <x v="0"/>
          </reference>
        </references>
      </pivotArea>
    </chartFormat>
    <chartFormat chart="12" format="1">
      <pivotArea type="data" outline="0" fieldPosition="0">
        <references count="2">
          <reference field="4294967294" count="1" selected="0">
            <x v="0"/>
          </reference>
          <reference field="10" count="1" selected="0">
            <x v="1"/>
          </reference>
        </references>
      </pivotArea>
    </chartFormat>
    <chartFormat chart="12" format="2">
      <pivotArea type="data" outline="0" fieldPosition="0">
        <references count="2">
          <reference field="4294967294" count="1" selected="0">
            <x v="0"/>
          </reference>
          <reference field="10" count="1" selected="0">
            <x v="0"/>
          </reference>
        </references>
      </pivotArea>
    </chartFormat>
    <chartFormat chart="12" format="3">
      <pivotArea type="data" outline="0" fieldPosition="0">
        <references count="2">
          <reference field="4294967294" count="1" selected="0">
            <x v="0"/>
          </reference>
          <reference field="10" count="1" selected="0">
            <x v="2"/>
          </reference>
        </references>
      </pivotArea>
    </chartFormat>
    <chartFormat chart="13" format="0" series="1">
      <pivotArea type="data" outline="0" fieldPosition="0">
        <references count="1">
          <reference field="4294967294" count="1" selected="0">
            <x v="0"/>
          </reference>
        </references>
      </pivotArea>
    </chartFormat>
    <chartFormat chart="13" format="1">
      <pivotArea type="data" outline="0" fieldPosition="0">
        <references count="2">
          <reference field="4294967294" count="1" selected="0">
            <x v="0"/>
          </reference>
          <reference field="10" count="1" selected="0">
            <x v="1"/>
          </reference>
        </references>
      </pivotArea>
    </chartFormat>
    <chartFormat chart="13" format="2">
      <pivotArea type="data" outline="0" fieldPosition="0">
        <references count="2">
          <reference field="4294967294" count="1" selected="0">
            <x v="0"/>
          </reference>
          <reference field="10" count="1" selected="0">
            <x v="0"/>
          </reference>
        </references>
      </pivotArea>
    </chartFormat>
    <chartFormat chart="13" format="3">
      <pivotArea type="data" outline="0" fieldPosition="0">
        <references count="2">
          <reference field="4294967294" count="1" selected="0">
            <x v="0"/>
          </reference>
          <reference field="10" count="1" selected="0">
            <x v="2"/>
          </reference>
        </references>
      </pivotArea>
    </chartFormat>
    <chartFormat chart="14" format="0" series="1">
      <pivotArea type="data" outline="0" fieldPosition="0">
        <references count="1">
          <reference field="4294967294" count="1" selected="0">
            <x v="0"/>
          </reference>
        </references>
      </pivotArea>
    </chartFormat>
    <chartFormat chart="14" format="1">
      <pivotArea type="data" outline="0" fieldPosition="0">
        <references count="2">
          <reference field="4294967294" count="1" selected="0">
            <x v="0"/>
          </reference>
          <reference field="10" count="1" selected="0">
            <x v="1"/>
          </reference>
        </references>
      </pivotArea>
    </chartFormat>
    <chartFormat chart="14" format="2">
      <pivotArea type="data" outline="0" fieldPosition="0">
        <references count="2">
          <reference field="4294967294" count="1" selected="0">
            <x v="0"/>
          </reference>
          <reference field="10" count="1" selected="0">
            <x v="0"/>
          </reference>
        </references>
      </pivotArea>
    </chartFormat>
    <chartFormat chart="14" format="3">
      <pivotArea type="data" outline="0" fieldPosition="0">
        <references count="2">
          <reference field="4294967294" count="1" selected="0">
            <x v="0"/>
          </reference>
          <reference field="10" count="1" selected="0">
            <x v="2"/>
          </reference>
        </references>
      </pivotArea>
    </chartFormat>
    <chartFormat chart="15" format="0" series="1">
      <pivotArea type="data" outline="0" fieldPosition="0">
        <references count="1">
          <reference field="4294967294" count="1" selected="0">
            <x v="0"/>
          </reference>
        </references>
      </pivotArea>
    </chartFormat>
    <chartFormat chart="15" format="1">
      <pivotArea type="data" outline="0" fieldPosition="0">
        <references count="2">
          <reference field="4294967294" count="1" selected="0">
            <x v="0"/>
          </reference>
          <reference field="10" count="1" selected="0">
            <x v="1"/>
          </reference>
        </references>
      </pivotArea>
    </chartFormat>
    <chartFormat chart="15" format="2">
      <pivotArea type="data" outline="0" fieldPosition="0">
        <references count="2">
          <reference field="4294967294" count="1" selected="0">
            <x v="0"/>
          </reference>
          <reference field="10" count="1" selected="0">
            <x v="0"/>
          </reference>
        </references>
      </pivotArea>
    </chartFormat>
    <chartFormat chart="15" format="3">
      <pivotArea type="data" outline="0" fieldPosition="0">
        <references count="2">
          <reference field="4294967294" count="1" selected="0">
            <x v="0"/>
          </reference>
          <reference field="10" count="1" selected="0">
            <x v="2"/>
          </reference>
        </references>
      </pivotArea>
    </chartFormat>
    <chartFormat chart="16" format="0" series="1">
      <pivotArea type="data" outline="0" fieldPosition="0">
        <references count="1">
          <reference field="4294967294" count="1" selected="0">
            <x v="0"/>
          </reference>
        </references>
      </pivotArea>
    </chartFormat>
    <chartFormat chart="16" format="1">
      <pivotArea type="data" outline="0" fieldPosition="0">
        <references count="2">
          <reference field="4294967294" count="1" selected="0">
            <x v="0"/>
          </reference>
          <reference field="10" count="1" selected="0">
            <x v="1"/>
          </reference>
        </references>
      </pivotArea>
    </chartFormat>
    <chartFormat chart="16" format="2">
      <pivotArea type="data" outline="0" fieldPosition="0">
        <references count="2">
          <reference field="4294967294" count="1" selected="0">
            <x v="0"/>
          </reference>
          <reference field="10" count="1" selected="0">
            <x v="0"/>
          </reference>
        </references>
      </pivotArea>
    </chartFormat>
    <chartFormat chart="16" format="3">
      <pivotArea type="data" outline="0" fieldPosition="0">
        <references count="2">
          <reference field="4294967294" count="1" selected="0">
            <x v="0"/>
          </reference>
          <reference field="10" count="1" selected="0">
            <x v="2"/>
          </reference>
        </references>
      </pivotArea>
    </chartFormat>
    <chartFormat chart="17" format="0" series="1">
      <pivotArea type="data" outline="0" fieldPosition="0">
        <references count="1">
          <reference field="4294967294" count="1" selected="0">
            <x v="0"/>
          </reference>
        </references>
      </pivotArea>
    </chartFormat>
    <chartFormat chart="17" format="1">
      <pivotArea type="data" outline="0" fieldPosition="0">
        <references count="2">
          <reference field="4294967294" count="1" selected="0">
            <x v="0"/>
          </reference>
          <reference field="10" count="1" selected="0">
            <x v="1"/>
          </reference>
        </references>
      </pivotArea>
    </chartFormat>
    <chartFormat chart="17" format="2">
      <pivotArea type="data" outline="0" fieldPosition="0">
        <references count="2">
          <reference field="4294967294" count="1" selected="0">
            <x v="0"/>
          </reference>
          <reference field="10" count="1" selected="0">
            <x v="0"/>
          </reference>
        </references>
      </pivotArea>
    </chartFormat>
    <chartFormat chart="17" format="3">
      <pivotArea type="data" outline="0" fieldPosition="0">
        <references count="2">
          <reference field="4294967294" count="1" selected="0">
            <x v="0"/>
          </reference>
          <reference field="10" count="1" selected="0">
            <x v="2"/>
          </reference>
        </references>
      </pivotArea>
    </chartFormat>
    <chartFormat chart="18" format="0" series="1">
      <pivotArea type="data" outline="0" fieldPosition="0">
        <references count="1">
          <reference field="4294967294" count="1" selected="0">
            <x v="0"/>
          </reference>
        </references>
      </pivotArea>
    </chartFormat>
    <chartFormat chart="18" format="1">
      <pivotArea type="data" outline="0" fieldPosition="0">
        <references count="2">
          <reference field="4294967294" count="1" selected="0">
            <x v="0"/>
          </reference>
          <reference field="10" count="1" selected="0">
            <x v="1"/>
          </reference>
        </references>
      </pivotArea>
    </chartFormat>
    <chartFormat chart="18" format="2">
      <pivotArea type="data" outline="0" fieldPosition="0">
        <references count="2">
          <reference field="4294967294" count="1" selected="0">
            <x v="0"/>
          </reference>
          <reference field="10" count="1" selected="0">
            <x v="0"/>
          </reference>
        </references>
      </pivotArea>
    </chartFormat>
    <chartFormat chart="18" format="3">
      <pivotArea type="data" outline="0" fieldPosition="0">
        <references count="2">
          <reference field="4294967294" count="1" selected="0">
            <x v="0"/>
          </reference>
          <reference field="10" count="1" selected="0">
            <x v="2"/>
          </reference>
        </references>
      </pivotArea>
    </chartFormat>
    <chartFormat chart="19" format="0" series="1">
      <pivotArea type="data" outline="0" fieldPosition="0">
        <references count="1">
          <reference field="4294967294" count="1" selected="0">
            <x v="0"/>
          </reference>
        </references>
      </pivotArea>
    </chartFormat>
    <chartFormat chart="19" format="1">
      <pivotArea type="data" outline="0" fieldPosition="0">
        <references count="2">
          <reference field="4294967294" count="1" selected="0">
            <x v="0"/>
          </reference>
          <reference field="10" count="1" selected="0">
            <x v="1"/>
          </reference>
        </references>
      </pivotArea>
    </chartFormat>
    <chartFormat chart="19" format="2">
      <pivotArea type="data" outline="0" fieldPosition="0">
        <references count="2">
          <reference field="4294967294" count="1" selected="0">
            <x v="0"/>
          </reference>
          <reference field="10" count="1" selected="0">
            <x v="0"/>
          </reference>
        </references>
      </pivotArea>
    </chartFormat>
    <chartFormat chart="19" format="3">
      <pivotArea type="data" outline="0" fieldPosition="0">
        <references count="2">
          <reference field="4294967294" count="1" selected="0">
            <x v="0"/>
          </reference>
          <reference field="10" count="1" selected="0">
            <x v="2"/>
          </reference>
        </references>
      </pivotArea>
    </chartFormat>
    <chartFormat chart="20" format="0" series="1">
      <pivotArea type="data" outline="0" fieldPosition="0">
        <references count="1">
          <reference field="4294967294" count="1" selected="0">
            <x v="0"/>
          </reference>
        </references>
      </pivotArea>
    </chartFormat>
    <chartFormat chart="20" format="1">
      <pivotArea type="data" outline="0" fieldPosition="0">
        <references count="2">
          <reference field="4294967294" count="1" selected="0">
            <x v="0"/>
          </reference>
          <reference field="10" count="1" selected="0">
            <x v="1"/>
          </reference>
        </references>
      </pivotArea>
    </chartFormat>
    <chartFormat chart="20" format="2">
      <pivotArea type="data" outline="0" fieldPosition="0">
        <references count="2">
          <reference field="4294967294" count="1" selected="0">
            <x v="0"/>
          </reference>
          <reference field="10" count="1" selected="0">
            <x v="0"/>
          </reference>
        </references>
      </pivotArea>
    </chartFormat>
    <chartFormat chart="20" format="3">
      <pivotArea type="data" outline="0" fieldPosition="0">
        <references count="2">
          <reference field="4294967294" count="1" selected="0">
            <x v="0"/>
          </reference>
          <reference field="10" count="1" selected="0">
            <x v="2"/>
          </reference>
        </references>
      </pivotArea>
    </chartFormat>
    <chartFormat chart="21" format="0" series="1">
      <pivotArea type="data" outline="0" fieldPosition="0">
        <references count="1">
          <reference field="4294967294" count="1" selected="0">
            <x v="0"/>
          </reference>
        </references>
      </pivotArea>
    </chartFormat>
    <chartFormat chart="21" format="1">
      <pivotArea type="data" outline="0" fieldPosition="0">
        <references count="2">
          <reference field="4294967294" count="1" selected="0">
            <x v="0"/>
          </reference>
          <reference field="10" count="1" selected="0">
            <x v="1"/>
          </reference>
        </references>
      </pivotArea>
    </chartFormat>
    <chartFormat chart="21" format="2">
      <pivotArea type="data" outline="0" fieldPosition="0">
        <references count="2">
          <reference field="4294967294" count="1" selected="0">
            <x v="0"/>
          </reference>
          <reference field="10" count="1" selected="0">
            <x v="0"/>
          </reference>
        </references>
      </pivotArea>
    </chartFormat>
    <chartFormat chart="21" format="3">
      <pivotArea type="data" outline="0" fieldPosition="0">
        <references count="2">
          <reference field="4294967294" count="1" selected="0">
            <x v="0"/>
          </reference>
          <reference field="1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99263710-05AF-4FAC-96EC-D6C958197AB3}" name="PivotTable10"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1:B5" firstHeaderRow="1" firstDataRow="1" firstDataCol="1"/>
  <pivotFields count="16">
    <pivotField showAll="0"/>
    <pivotField showAll="0"/>
    <pivotField showAll="0"/>
    <pivotField showAll="0"/>
    <pivotField showAll="0"/>
    <pivotField showAll="0"/>
    <pivotField showAll="0"/>
    <pivotField showAll="0">
      <items count="136">
        <item m="1" x="83"/>
        <item m="1" x="69"/>
        <item m="1" x="38"/>
        <item m="1" x="127"/>
        <item m="1" x="126"/>
        <item m="1" x="17"/>
        <item m="1" x="116"/>
        <item m="1" x="30"/>
        <item m="1" x="77"/>
        <item m="1" x="73"/>
        <item m="1" x="52"/>
        <item m="1" x="125"/>
        <item m="1" x="86"/>
        <item m="1" x="65"/>
        <item m="1" x="106"/>
        <item m="1" x="124"/>
        <item m="1" x="63"/>
        <item m="1" x="35"/>
        <item m="1" x="99"/>
        <item m="1" x="72"/>
        <item m="1" x="107"/>
        <item m="1" x="51"/>
        <item m="1" x="39"/>
        <item m="1" x="130"/>
        <item m="1" x="94"/>
        <item m="1" x="71"/>
        <item m="1" x="101"/>
        <item m="1" x="123"/>
        <item m="1" x="102"/>
        <item x="7"/>
        <item m="1" x="49"/>
        <item m="1" x="128"/>
        <item m="1" x="53"/>
        <item m="1" x="31"/>
        <item m="1" x="108"/>
        <item m="1" x="82"/>
        <item m="1" x="22"/>
        <item m="1" x="92"/>
        <item m="1" x="103"/>
        <item m="1" x="25"/>
        <item m="1" x="120"/>
        <item m="1" x="132"/>
        <item m="1" x="21"/>
        <item m="1" x="76"/>
        <item m="1" x="118"/>
        <item m="1" x="97"/>
        <item m="1" x="37"/>
        <item m="1" x="117"/>
        <item x="10"/>
        <item m="1" x="60"/>
        <item m="1" x="87"/>
        <item m="1" x="16"/>
        <item m="1" x="134"/>
        <item m="1" x="66"/>
        <item m="1" x="34"/>
        <item m="1" x="104"/>
        <item m="1" x="45"/>
        <item m="1" x="48"/>
        <item m="1" x="81"/>
        <item m="1" x="50"/>
        <item m="1" x="43"/>
        <item m="1" x="111"/>
        <item m="1" x="67"/>
        <item x="3"/>
        <item m="1" x="61"/>
        <item m="1" x="119"/>
        <item m="1" x="19"/>
        <item m="1" x="54"/>
        <item m="1" x="112"/>
        <item m="1" x="20"/>
        <item m="1" x="89"/>
        <item m="1" x="105"/>
        <item m="1" x="47"/>
        <item m="1" x="129"/>
        <item m="1" x="56"/>
        <item m="1" x="98"/>
        <item x="8"/>
        <item m="1" x="27"/>
        <item x="9"/>
        <item m="1" x="59"/>
        <item m="1" x="93"/>
        <item m="1" x="14"/>
        <item m="1" x="121"/>
        <item x="4"/>
        <item m="1" x="41"/>
        <item m="1" x="42"/>
        <item x="2"/>
        <item m="1" x="26"/>
        <item m="1" x="100"/>
        <item m="1" x="78"/>
        <item m="1" x="96"/>
        <item x="6"/>
        <item m="1" x="131"/>
        <item m="1" x="32"/>
        <item m="1" x="40"/>
        <item m="1" x="12"/>
        <item m="1" x="36"/>
        <item m="1" x="29"/>
        <item m="1" x="79"/>
        <item m="1" x="110"/>
        <item m="1" x="55"/>
        <item m="1" x="28"/>
        <item m="1" x="46"/>
        <item m="1" x="13"/>
        <item m="1" x="113"/>
        <item m="1" x="68"/>
        <item m="1" x="57"/>
        <item x="11"/>
        <item m="1" x="91"/>
        <item m="1" x="44"/>
        <item m="1" x="109"/>
        <item m="1" x="24"/>
        <item m="1" x="95"/>
        <item m="1" x="62"/>
        <item m="1" x="75"/>
        <item m="1" x="114"/>
        <item m="1" x="90"/>
        <item m="1" x="80"/>
        <item x="1"/>
        <item m="1" x="15"/>
        <item m="1" x="88"/>
        <item m="1" x="23"/>
        <item m="1" x="122"/>
        <item m="1" x="85"/>
        <item m="1" x="64"/>
        <item m="1" x="133"/>
        <item m="1" x="74"/>
        <item x="5"/>
        <item m="1" x="70"/>
        <item m="1" x="33"/>
        <item m="1" x="115"/>
        <item m="1" x="58"/>
        <item m="1" x="18"/>
        <item x="0"/>
        <item m="1" x="84"/>
        <item t="default"/>
      </items>
    </pivotField>
    <pivotField showAll="0">
      <items count="138">
        <item m="1" x="109"/>
        <item m="1" x="136"/>
        <item m="1" x="45"/>
        <item m="1" x="87"/>
        <item m="1" x="83"/>
        <item m="1" x="36"/>
        <item m="1" x="102"/>
        <item m="1" x="28"/>
        <item m="1" x="93"/>
        <item m="1" x="37"/>
        <item m="1" x="50"/>
        <item m="1" x="65"/>
        <item m="1" x="44"/>
        <item x="12"/>
        <item m="1" x="57"/>
        <item m="1" x="26"/>
        <item m="1" x="124"/>
        <item m="1" x="68"/>
        <item x="1"/>
        <item m="1" x="79"/>
        <item x="0"/>
        <item m="1" x="135"/>
        <item m="1" x="131"/>
        <item m="1" x="78"/>
        <item x="11"/>
        <item m="1" x="54"/>
        <item m="1" x="85"/>
        <item m="1" x="72"/>
        <item x="2"/>
        <item m="1" x="115"/>
        <item m="1" x="46"/>
        <item m="1" x="112"/>
        <item m="1" x="56"/>
        <item m="1" x="15"/>
        <item m="1" x="105"/>
        <item m="1" x="17"/>
        <item m="1" x="21"/>
        <item m="1" x="18"/>
        <item m="1" x="16"/>
        <item m="1" x="67"/>
        <item m="1" x="35"/>
        <item m="1" x="70"/>
        <item m="1" x="47"/>
        <item m="1" x="120"/>
        <item m="1" x="74"/>
        <item m="1" x="34"/>
        <item m="1" x="98"/>
        <item m="1" x="118"/>
        <item m="1" x="133"/>
        <item m="1" x="108"/>
        <item m="1" x="84"/>
        <item m="1" x="126"/>
        <item x="13"/>
        <item m="1" x="114"/>
        <item x="5"/>
        <item m="1" x="60"/>
        <item m="1" x="116"/>
        <item m="1" x="64"/>
        <item m="1" x="58"/>
        <item m="1" x="77"/>
        <item m="1" x="125"/>
        <item m="1" x="82"/>
        <item m="1" x="61"/>
        <item m="1" x="134"/>
        <item m="1" x="121"/>
        <item m="1" x="19"/>
        <item m="1" x="128"/>
        <item m="1" x="130"/>
        <item m="1" x="38"/>
        <item m="1" x="132"/>
        <item m="1" x="55"/>
        <item m="1" x="99"/>
        <item m="1" x="96"/>
        <item m="1" x="107"/>
        <item m="1" x="20"/>
        <item m="1" x="69"/>
        <item m="1" x="91"/>
        <item m="1" x="33"/>
        <item m="1" x="32"/>
        <item m="1" x="73"/>
        <item m="1" x="117"/>
        <item m="1" x="80"/>
        <item m="1" x="94"/>
        <item m="1" x="127"/>
        <item m="1" x="39"/>
        <item m="1" x="42"/>
        <item m="1" x="97"/>
        <item m="1" x="81"/>
        <item x="8"/>
        <item m="1" x="25"/>
        <item m="1" x="71"/>
        <item m="1" x="66"/>
        <item m="1" x="51"/>
        <item m="1" x="95"/>
        <item m="1" x="129"/>
        <item m="1" x="119"/>
        <item x="10"/>
        <item m="1" x="104"/>
        <item m="1" x="75"/>
        <item m="1" x="29"/>
        <item x="3"/>
        <item x="6"/>
        <item m="1" x="88"/>
        <item m="1" x="89"/>
        <item m="1" x="48"/>
        <item m="1" x="40"/>
        <item m="1" x="14"/>
        <item m="1" x="27"/>
        <item m="1" x="76"/>
        <item m="1" x="103"/>
        <item m="1" x="122"/>
        <item m="1" x="53"/>
        <item m="1" x="100"/>
        <item m="1" x="52"/>
        <item m="1" x="59"/>
        <item m="1" x="43"/>
        <item m="1" x="101"/>
        <item m="1" x="22"/>
        <item x="9"/>
        <item m="1" x="49"/>
        <item m="1" x="23"/>
        <item m="1" x="111"/>
        <item m="1" x="24"/>
        <item m="1" x="31"/>
        <item m="1" x="110"/>
        <item m="1" x="106"/>
        <item m="1" x="92"/>
        <item m="1" x="41"/>
        <item m="1" x="123"/>
        <item x="4"/>
        <item x="7"/>
        <item m="1" x="30"/>
        <item m="1" x="113"/>
        <item m="1" x="63"/>
        <item m="1" x="86"/>
        <item m="1" x="90"/>
        <item m="1" x="62"/>
        <item t="default"/>
      </items>
    </pivotField>
    <pivotField axis="axisRow" dataField="1" showAll="0" sortType="descending">
      <items count="7">
        <item x="1"/>
        <item x="0"/>
        <item x="2"/>
        <item h="1" m="1" x="5"/>
        <item h="1" x="3"/>
        <item h="1" m="1" x="4"/>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s>
  <rowFields count="1">
    <field x="9"/>
  </rowFields>
  <rowItems count="4">
    <i>
      <x/>
    </i>
    <i>
      <x v="1"/>
    </i>
    <i>
      <x v="2"/>
    </i>
    <i t="grand">
      <x/>
    </i>
  </rowItems>
  <colItems count="1">
    <i/>
  </colItems>
  <dataFields count="1">
    <dataField name="Count of Is the part fabricated solely in Israel?" fld="9" subtotal="count" baseField="0" baseItem="0"/>
  </dataFields>
  <chartFormats count="4">
    <chartFormat chart="0" format="12" series="1">
      <pivotArea type="data" outline="0" fieldPosition="0">
        <references count="1">
          <reference field="4294967294" count="1" selected="0">
            <x v="0"/>
          </reference>
        </references>
      </pivotArea>
    </chartFormat>
    <chartFormat chart="0" format="13">
      <pivotArea type="data" outline="0" fieldPosition="0">
        <references count="2">
          <reference field="4294967294" count="1" selected="0">
            <x v="0"/>
          </reference>
          <reference field="9" count="1" selected="0">
            <x v="0"/>
          </reference>
        </references>
      </pivotArea>
    </chartFormat>
    <chartFormat chart="0" format="14">
      <pivotArea type="data" outline="0" fieldPosition="0">
        <references count="2">
          <reference field="4294967294" count="1" selected="0">
            <x v="0"/>
          </reference>
          <reference field="9" count="1" selected="0">
            <x v="1"/>
          </reference>
        </references>
      </pivotArea>
    </chartFormat>
    <chartFormat chart="0" format="15">
      <pivotArea type="data" outline="0" fieldPosition="0">
        <references count="2">
          <reference field="4294967294" count="1" selected="0">
            <x v="0"/>
          </reference>
          <reference field="9"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liconexpert_Manufacturer" xr10:uid="{7097B1D2-411F-4300-81A7-92FBEAE39DA3}" sourceName="Siliconexpert Manufacturer">
  <pivotTables>
    <pivotTable tabId="8" name="PivotTable10"/>
    <pivotTable tabId="8" name="PivotTable11"/>
    <pivotTable tabId="8" name="PivotTable12"/>
    <pivotTable tabId="8" name="PivotTable13"/>
    <pivotTable tabId="8" name="PivotTable15"/>
    <pivotTable tabId="8" name="PivotTable17"/>
    <pivotTable tabId="8" name="PivotTable18"/>
    <pivotTable tabId="8" name="PivotTable19"/>
    <pivotTable tabId="8" name="PivotTable20"/>
    <pivotTable tabId="8" name="PivotTable21"/>
  </pivotTables>
  <data>
    <tabular pivotCacheId="1171083630">
      <items count="135">
        <i x="7" s="1"/>
        <i x="10" s="1"/>
        <i x="3" s="1"/>
        <i x="8" s="1"/>
        <i x="9" s="1"/>
        <i x="4" s="1"/>
        <i x="2" s="1"/>
        <i x="6" s="1"/>
        <i x="11" s="1"/>
        <i x="1" s="1"/>
        <i x="5" s="1"/>
        <i x="0" s="1"/>
        <i x="83" s="1" nd="1"/>
        <i x="69" s="1" nd="1"/>
        <i x="38" s="1" nd="1"/>
        <i x="127" s="1" nd="1"/>
        <i x="126" s="1" nd="1"/>
        <i x="17" s="1" nd="1"/>
        <i x="116" s="1" nd="1"/>
        <i x="30" s="1" nd="1"/>
        <i x="77" s="1" nd="1"/>
        <i x="73" s="1" nd="1"/>
        <i x="52" s="1" nd="1"/>
        <i x="125" s="1" nd="1"/>
        <i x="86" s="1" nd="1"/>
        <i x="65" s="1" nd="1"/>
        <i x="106" s="1" nd="1"/>
        <i x="124" s="1" nd="1"/>
        <i x="63" s="1" nd="1"/>
        <i x="35" s="1" nd="1"/>
        <i x="99" s="1" nd="1"/>
        <i x="72" s="1" nd="1"/>
        <i x="107" s="1" nd="1"/>
        <i x="51" s="1" nd="1"/>
        <i x="39" s="1" nd="1"/>
        <i x="130" s="1" nd="1"/>
        <i x="94" s="1" nd="1"/>
        <i x="71" s="1" nd="1"/>
        <i x="101" s="1" nd="1"/>
        <i x="123" s="1" nd="1"/>
        <i x="102" s="1" nd="1"/>
        <i x="49" s="1" nd="1"/>
        <i x="128" s="1" nd="1"/>
        <i x="53" s="1" nd="1"/>
        <i x="31" s="1" nd="1"/>
        <i x="108" s="1" nd="1"/>
        <i x="82" s="1" nd="1"/>
        <i x="22" s="1" nd="1"/>
        <i x="92" s="1" nd="1"/>
        <i x="103" s="1" nd="1"/>
        <i x="25" s="1" nd="1"/>
        <i x="120" s="1" nd="1"/>
        <i x="132" s="1" nd="1"/>
        <i x="21" s="1" nd="1"/>
        <i x="76" s="1" nd="1"/>
        <i x="118" s="1" nd="1"/>
        <i x="97" s="1" nd="1"/>
        <i x="37" s="1" nd="1"/>
        <i x="117" s="1" nd="1"/>
        <i x="60" s="1" nd="1"/>
        <i x="87" s="1" nd="1"/>
        <i x="16" s="1" nd="1"/>
        <i x="134" s="1" nd="1"/>
        <i x="66" s="1" nd="1"/>
        <i x="34" s="1" nd="1"/>
        <i x="104" s="1" nd="1"/>
        <i x="45" s="1" nd="1"/>
        <i x="48" s="1" nd="1"/>
        <i x="81" s="1" nd="1"/>
        <i x="50" s="1" nd="1"/>
        <i x="43" s="1" nd="1"/>
        <i x="111" s="1" nd="1"/>
        <i x="67" s="1" nd="1"/>
        <i x="61" s="1" nd="1"/>
        <i x="119" s="1" nd="1"/>
        <i x="19" s="1" nd="1"/>
        <i x="54" s="1" nd="1"/>
        <i x="112" s="1" nd="1"/>
        <i x="20" s="1" nd="1"/>
        <i x="89" s="1" nd="1"/>
        <i x="105" s="1" nd="1"/>
        <i x="47" s="1" nd="1"/>
        <i x="129" s="1" nd="1"/>
        <i x="56" s="1" nd="1"/>
        <i x="98" s="1" nd="1"/>
        <i x="27" s="1" nd="1"/>
        <i x="59" s="1" nd="1"/>
        <i x="93" s="1" nd="1"/>
        <i x="14" s="1" nd="1"/>
        <i x="121" s="1" nd="1"/>
        <i x="41" s="1" nd="1"/>
        <i x="42" s="1" nd="1"/>
        <i x="26" s="1" nd="1"/>
        <i x="100" s="1" nd="1"/>
        <i x="78" s="1" nd="1"/>
        <i x="96" s="1" nd="1"/>
        <i x="131" s="1" nd="1"/>
        <i x="32" s="1" nd="1"/>
        <i x="40" s="1" nd="1"/>
        <i x="12" s="1" nd="1"/>
        <i x="36" s="1" nd="1"/>
        <i x="29" s="1" nd="1"/>
        <i x="79" s="1" nd="1"/>
        <i x="110" s="1" nd="1"/>
        <i x="55" s="1" nd="1"/>
        <i x="28" s="1" nd="1"/>
        <i x="46" s="1" nd="1"/>
        <i x="13" s="1" nd="1"/>
        <i x="113" s="1" nd="1"/>
        <i x="68" s="1" nd="1"/>
        <i x="57" s="1" nd="1"/>
        <i x="91" s="1" nd="1"/>
        <i x="44" s="1" nd="1"/>
        <i x="109" s="1" nd="1"/>
        <i x="24" s="1" nd="1"/>
        <i x="95" s="1" nd="1"/>
        <i x="62" s="1" nd="1"/>
        <i x="75" s="1" nd="1"/>
        <i x="114" s="1" nd="1"/>
        <i x="90" s="1" nd="1"/>
        <i x="80" s="1" nd="1"/>
        <i x="15" s="1" nd="1"/>
        <i x="88" s="1" nd="1"/>
        <i x="23" s="1" nd="1"/>
        <i x="122" s="1" nd="1"/>
        <i x="85" s="1" nd="1"/>
        <i x="64" s="1" nd="1"/>
        <i x="133" s="1" nd="1"/>
        <i x="74" s="1" nd="1"/>
        <i x="70" s="1" nd="1"/>
        <i x="33" s="1" nd="1"/>
        <i x="115" s="1" nd="1"/>
        <i x="58" s="1" nd="1"/>
        <i x="18" s="1" nd="1"/>
        <i x="84"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_Line" xr10:uid="{71B9801D-3ECA-42E7-8384-DBCCCB75050C}" sourceName="Product Line">
  <pivotTables>
    <pivotTable tabId="8" name="PivotTable10"/>
    <pivotTable tabId="8" name="PivotTable11"/>
    <pivotTable tabId="8" name="PivotTable12"/>
    <pivotTable tabId="8" name="PivotTable13"/>
    <pivotTable tabId="8" name="PivotTable15"/>
    <pivotTable tabId="8" name="PivotTable17"/>
    <pivotTable tabId="8" name="PivotTable18"/>
    <pivotTable tabId="8" name="PivotTable19"/>
    <pivotTable tabId="8" name="PivotTable20"/>
    <pivotTable tabId="8" name="PivotTable21"/>
  </pivotTables>
  <data>
    <tabular pivotCacheId="1171083630">
      <items count="137">
        <i x="12" s="1"/>
        <i x="1" s="1"/>
        <i x="0" s="1"/>
        <i x="11" s="1"/>
        <i x="2" s="1"/>
        <i x="13" s="1"/>
        <i x="5" s="1"/>
        <i x="8" s="1"/>
        <i x="10" s="1"/>
        <i x="3" s="1"/>
        <i x="6" s="1"/>
        <i x="9" s="1"/>
        <i x="4" s="1"/>
        <i x="7" s="1"/>
        <i x="109" s="1" nd="1"/>
        <i x="136" s="1" nd="1"/>
        <i x="45" s="1" nd="1"/>
        <i x="87" s="1" nd="1"/>
        <i x="83" s="1" nd="1"/>
        <i x="36" s="1" nd="1"/>
        <i x="102" s="1" nd="1"/>
        <i x="28" s="1" nd="1"/>
        <i x="93" s="1" nd="1"/>
        <i x="37" s="1" nd="1"/>
        <i x="50" s="1" nd="1"/>
        <i x="65" s="1" nd="1"/>
        <i x="44" s="1" nd="1"/>
        <i x="57" s="1" nd="1"/>
        <i x="26" s="1" nd="1"/>
        <i x="124" s="1" nd="1"/>
        <i x="68" s="1" nd="1"/>
        <i x="79" s="1" nd="1"/>
        <i x="135" s="1" nd="1"/>
        <i x="131" s="1" nd="1"/>
        <i x="78" s="1" nd="1"/>
        <i x="54" s="1" nd="1"/>
        <i x="85" s="1" nd="1"/>
        <i x="72" s="1" nd="1"/>
        <i x="115" s="1" nd="1"/>
        <i x="46" s="1" nd="1"/>
        <i x="112" s="1" nd="1"/>
        <i x="56" s="1" nd="1"/>
        <i x="15" s="1" nd="1"/>
        <i x="105" s="1" nd="1"/>
        <i x="17" s="1" nd="1"/>
        <i x="21" s="1" nd="1"/>
        <i x="18" s="1" nd="1"/>
        <i x="16" s="1" nd="1"/>
        <i x="67" s="1" nd="1"/>
        <i x="35" s="1" nd="1"/>
        <i x="70" s="1" nd="1"/>
        <i x="47" s="1" nd="1"/>
        <i x="120" s="1" nd="1"/>
        <i x="74" s="1" nd="1"/>
        <i x="34" s="1" nd="1"/>
        <i x="98" s="1" nd="1"/>
        <i x="118" s="1" nd="1"/>
        <i x="133" s="1" nd="1"/>
        <i x="108" s="1" nd="1"/>
        <i x="84" s="1" nd="1"/>
        <i x="126" s="1" nd="1"/>
        <i x="114" s="1" nd="1"/>
        <i x="60" s="1" nd="1"/>
        <i x="116" s="1" nd="1"/>
        <i x="64" s="1" nd="1"/>
        <i x="58" s="1" nd="1"/>
        <i x="77" s="1" nd="1"/>
        <i x="125" s="1" nd="1"/>
        <i x="82" s="1" nd="1"/>
        <i x="61" s="1" nd="1"/>
        <i x="134" s="1" nd="1"/>
        <i x="121" s="1" nd="1"/>
        <i x="19" s="1" nd="1"/>
        <i x="128" s="1" nd="1"/>
        <i x="130" s="1" nd="1"/>
        <i x="38" s="1" nd="1"/>
        <i x="132" s="1" nd="1"/>
        <i x="55" s="1" nd="1"/>
        <i x="99" s="1" nd="1"/>
        <i x="96" s="1" nd="1"/>
        <i x="107" s="1" nd="1"/>
        <i x="20" s="1" nd="1"/>
        <i x="69" s="1" nd="1"/>
        <i x="91" s="1" nd="1"/>
        <i x="33" s="1" nd="1"/>
        <i x="32" s="1" nd="1"/>
        <i x="73" s="1" nd="1"/>
        <i x="117" s="1" nd="1"/>
        <i x="80" s="1" nd="1"/>
        <i x="94" s="1" nd="1"/>
        <i x="127" s="1" nd="1"/>
        <i x="39" s="1" nd="1"/>
        <i x="42" s="1" nd="1"/>
        <i x="97" s="1" nd="1"/>
        <i x="81" s="1" nd="1"/>
        <i x="25" s="1" nd="1"/>
        <i x="71" s="1" nd="1"/>
        <i x="66" s="1" nd="1"/>
        <i x="51" s="1" nd="1"/>
        <i x="95" s="1" nd="1"/>
        <i x="129" s="1" nd="1"/>
        <i x="119" s="1" nd="1"/>
        <i x="104" s="1" nd="1"/>
        <i x="75" s="1" nd="1"/>
        <i x="29" s="1" nd="1"/>
        <i x="88" s="1" nd="1"/>
        <i x="89" s="1" nd="1"/>
        <i x="48" s="1" nd="1"/>
        <i x="40" s="1" nd="1"/>
        <i x="14" s="1" nd="1"/>
        <i x="27" s="1" nd="1"/>
        <i x="76" s="1" nd="1"/>
        <i x="103" s="1" nd="1"/>
        <i x="122" s="1" nd="1"/>
        <i x="53" s="1" nd="1"/>
        <i x="100" s="1" nd="1"/>
        <i x="52" s="1" nd="1"/>
        <i x="59" s="1" nd="1"/>
        <i x="43" s="1" nd="1"/>
        <i x="101" s="1" nd="1"/>
        <i x="22" s="1" nd="1"/>
        <i x="49" s="1" nd="1"/>
        <i x="23" s="1" nd="1"/>
        <i x="111" s="1" nd="1"/>
        <i x="24" s="1" nd="1"/>
        <i x="31" s="1" nd="1"/>
        <i x="110" s="1" nd="1"/>
        <i x="106" s="1" nd="1"/>
        <i x="92" s="1" nd="1"/>
        <i x="41" s="1" nd="1"/>
        <i x="123" s="1" nd="1"/>
        <i x="30" s="1" nd="1"/>
        <i x="113" s="1" nd="1"/>
        <i x="63" s="1" nd="1"/>
        <i x="86" s="1" nd="1"/>
        <i x="90" s="1" nd="1"/>
        <i x="62"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liconexpert Manufacturer" xr10:uid="{B48A17F2-892D-48FA-B490-A09562ED8DA9}" cache="Slicer_Siliconexpert_Manufacturer" caption="Siliconexpert Manufacturer" rowHeight="241300"/>
  <slicer name="Product Line" xr10:uid="{A534C1C0-C210-4B0F-8202-DBC4B1E9E9DA}" cache="Slicer_Product_Line" caption="Product Lin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AD0005-3B53-4752-8EE7-CE0A9B4597B6}" name="Table1" displayName="Table1" ref="A2:P77" totalsRowShown="0" headerRowDxfId="20" dataDxfId="18" headerRowBorderDxfId="19" tableBorderDxfId="17" totalsRowBorderDxfId="16">
  <autoFilter ref="A2:P77" xr:uid="{31AD0005-3B53-4752-8EE7-CE0A9B4597B6}"/>
  <tableColumns count="16">
    <tableColumn id="1" xr3:uid="{C1062B79-8FEC-43EE-A9C7-94C6DE5AC303}" name="IDX" dataDxfId="15"/>
    <tableColumn id="2" xr3:uid="{B501039F-2C0D-4384-8AF6-D729D2714F38}" name="CPN" dataDxfId="14"/>
    <tableColumn id="3" xr3:uid="{15FB5D65-9DB8-47E6-932E-68B5918B1B16}" name="MPN" dataDxfId="13"/>
    <tableColumn id="4" xr3:uid="{9AE5414E-A41E-4025-B778-18D8FAE89A2D}" name="MAN" dataDxfId="12"/>
    <tableColumn id="5" xr3:uid="{FC945B35-CADA-4ACF-BCD6-46BD9ADC0FAC}" name="DESCRIPTION" dataDxfId="11"/>
    <tableColumn id="6" xr3:uid="{52E0A6E9-E8A5-47BC-911F-ACA42E4D6878}" name="Part Status" dataDxfId="10"/>
    <tableColumn id="7" xr3:uid="{89F98B02-0779-4934-82F3-F5A58D92C6C5}" name="Siliconexpert Part Number" dataDxfId="9"/>
    <tableColumn id="8" xr3:uid="{CF6E7CDE-2A08-4715-9CBE-9DCA8D90A6ED}" name="Siliconexpert Manufacturer" dataDxfId="8"/>
    <tableColumn id="9" xr3:uid="{CC6EBA2B-4367-4793-8D49-62A8883B3ACC}" name="Product Line" dataDxfId="7"/>
    <tableColumn id="12" xr3:uid="{7803DCC3-0AE3-4ED0-A1C5-84B3EAF64F22}" name="Is the part fabricated solely in Israel?" dataDxfId="6"/>
    <tableColumn id="11" xr3:uid="{D4BDCEC6-A3CD-4290-A903-5152C9A746A3}" name="Is the part assembled solely in Israel?" dataDxfId="5"/>
    <tableColumn id="13" xr3:uid="{C0907DD2-C738-4FBC-90C8-70D8F5CA5100}" name="Production Halt Possibility? Based on Israel- Palestine Tension" dataDxfId="4"/>
    <tableColumn id="14" xr3:uid="{07501EC5-4BA8-4162-A2AB-212CADC8CED1}" name="Assembly Site Status" dataDxfId="3"/>
    <tableColumn id="15" xr3:uid="{23A452B5-8354-499D-9A79-2030E139D5EB}" name="Fabrication Site Status" dataDxfId="2"/>
    <tableColumn id="16" xr3:uid="{8355EE90-85A5-47D8-835A-0609DF752B42}" name="Alternative Part Numbers with Manufacturing Process take place out of Israel OR Has Alternative Facilities in Other Countries" dataDxfId="1"/>
    <tableColumn id="17" xr3:uid="{9DA3F9E7-FAC6-4A24-9DE7-A1EA1B81040E}" name="Count of Alternative Part Numbers with Manufacturing Process take place out of Israel OR Has Alternative Facilities in Other Countries"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48C4F-1C17-45FE-A13A-D7A462B2C3E3}">
  <dimension ref="A1:AF120"/>
  <sheetViews>
    <sheetView showGridLines="0" tabSelected="1" topLeftCell="A109" zoomScaleNormal="100" workbookViewId="0">
      <selection activeCell="M125" sqref="M125"/>
    </sheetView>
  </sheetViews>
  <sheetFormatPr defaultRowHeight="14.4" x14ac:dyDescent="0.3"/>
  <cols>
    <col min="1" max="2" width="8.88671875" customWidth="1"/>
  </cols>
  <sheetData>
    <row r="1" spans="1:32" x14ac:dyDescent="0.3">
      <c r="A1" s="34"/>
      <c r="B1" s="34"/>
      <c r="C1" s="34"/>
      <c r="D1" s="34"/>
      <c r="E1" s="34"/>
      <c r="F1" s="34"/>
      <c r="G1" s="34"/>
      <c r="H1" s="34"/>
      <c r="I1" s="34"/>
      <c r="J1" s="34"/>
      <c r="K1" s="34"/>
      <c r="L1" s="34"/>
      <c r="M1" s="34"/>
      <c r="N1" s="34"/>
      <c r="O1" s="34"/>
      <c r="P1" s="34"/>
      <c r="Q1" s="34"/>
      <c r="R1" s="34"/>
      <c r="S1" s="34"/>
      <c r="T1" s="34"/>
      <c r="U1" s="34"/>
      <c r="V1" s="34"/>
    </row>
    <row r="2" spans="1:32" ht="18.600000000000001" customHeight="1" x14ac:dyDescent="0.35">
      <c r="A2" s="34"/>
      <c r="B2" s="34"/>
      <c r="C2" s="35"/>
      <c r="D2" s="35"/>
      <c r="E2" s="36"/>
      <c r="F2" s="36"/>
      <c r="G2" s="37"/>
      <c r="H2" s="37"/>
      <c r="I2" s="38" t="s">
        <v>146</v>
      </c>
      <c r="J2" s="39"/>
      <c r="K2" s="39"/>
      <c r="L2" s="39"/>
      <c r="M2" s="39"/>
      <c r="N2" s="39"/>
      <c r="O2" s="39"/>
      <c r="P2" s="39"/>
      <c r="Q2" s="39"/>
      <c r="R2" s="39"/>
      <c r="S2" s="36"/>
      <c r="T2" s="35"/>
      <c r="U2" s="35"/>
      <c r="V2" s="35"/>
      <c r="W2" s="8"/>
      <c r="X2" s="8"/>
      <c r="Y2" s="8"/>
      <c r="Z2" s="8"/>
      <c r="AA2" s="8"/>
      <c r="AB2" s="8"/>
      <c r="AC2" s="8"/>
      <c r="AD2" s="8"/>
      <c r="AE2" s="8"/>
      <c r="AF2" s="8"/>
    </row>
    <row r="3" spans="1:32" ht="14.4" customHeight="1" x14ac:dyDescent="0.3">
      <c r="A3" s="34"/>
      <c r="B3" s="34"/>
      <c r="C3" s="35"/>
      <c r="D3" s="35"/>
      <c r="E3" s="36"/>
      <c r="F3" s="36"/>
      <c r="G3" s="36"/>
      <c r="H3" s="36"/>
      <c r="I3" s="39"/>
      <c r="J3" s="39"/>
      <c r="K3" s="39"/>
      <c r="L3" s="39"/>
      <c r="M3" s="39"/>
      <c r="N3" s="39"/>
      <c r="O3" s="39"/>
      <c r="P3" s="39"/>
      <c r="Q3" s="39"/>
      <c r="R3" s="39"/>
      <c r="S3" s="36"/>
      <c r="T3" s="35"/>
      <c r="U3" s="35"/>
      <c r="V3" s="35"/>
      <c r="W3" s="8"/>
      <c r="X3" s="8"/>
      <c r="Y3" s="8"/>
      <c r="Z3" s="8"/>
      <c r="AA3" s="8"/>
      <c r="AB3" s="8"/>
      <c r="AC3" s="8"/>
      <c r="AD3" s="8"/>
      <c r="AE3" s="8"/>
      <c r="AF3" s="8"/>
    </row>
    <row r="4" spans="1:32" ht="18" x14ac:dyDescent="0.3">
      <c r="A4" s="34"/>
      <c r="B4" s="34"/>
      <c r="C4" s="36"/>
      <c r="D4" s="36"/>
      <c r="E4" s="36"/>
      <c r="F4" s="36"/>
      <c r="G4" s="36"/>
      <c r="H4" s="36"/>
      <c r="I4" s="40"/>
      <c r="J4" s="40"/>
      <c r="K4" s="40"/>
      <c r="L4" s="40"/>
      <c r="M4" s="40"/>
      <c r="N4" s="40"/>
      <c r="O4" s="40"/>
      <c r="P4" s="40"/>
      <c r="Q4" s="40"/>
      <c r="R4" s="40"/>
      <c r="S4" s="36"/>
      <c r="T4" s="36"/>
      <c r="U4" s="36"/>
      <c r="V4" s="36"/>
      <c r="W4" s="8"/>
      <c r="X4" s="8"/>
      <c r="Y4" s="8"/>
      <c r="Z4" s="8"/>
      <c r="AA4" s="8"/>
      <c r="AB4" s="8"/>
      <c r="AC4" s="8"/>
      <c r="AD4" s="8"/>
      <c r="AE4" s="8"/>
      <c r="AF4" s="8"/>
    </row>
    <row r="5" spans="1:32" ht="3.6" customHeight="1" thickBot="1" x14ac:dyDescent="0.35">
      <c r="C5" s="8"/>
      <c r="D5" s="8"/>
      <c r="E5" s="8"/>
      <c r="F5" s="8"/>
      <c r="G5" s="8"/>
      <c r="H5" s="8"/>
      <c r="I5" s="41"/>
      <c r="J5" s="41"/>
      <c r="K5" s="41"/>
      <c r="L5" s="41"/>
      <c r="M5" s="41"/>
      <c r="N5" s="41"/>
      <c r="O5" s="41"/>
      <c r="P5" s="41"/>
      <c r="Q5" s="41"/>
      <c r="R5" s="41"/>
      <c r="S5" s="8"/>
      <c r="T5" s="8"/>
      <c r="U5" s="8"/>
      <c r="V5" s="8"/>
      <c r="W5" s="8"/>
      <c r="X5" s="8"/>
      <c r="Y5" s="8"/>
      <c r="Z5" s="8"/>
      <c r="AA5" s="8"/>
      <c r="AB5" s="8"/>
      <c r="AC5" s="8"/>
      <c r="AD5" s="8"/>
      <c r="AE5" s="8"/>
      <c r="AF5" s="8"/>
    </row>
    <row r="6" spans="1:32" ht="96" customHeight="1" thickBot="1" x14ac:dyDescent="0.35">
      <c r="B6" s="42" t="s">
        <v>147</v>
      </c>
      <c r="C6" s="43"/>
      <c r="D6" s="43"/>
      <c r="E6" s="43"/>
      <c r="F6" s="43"/>
      <c r="G6" s="43"/>
      <c r="H6" s="43"/>
      <c r="I6" s="43"/>
      <c r="J6" s="43"/>
      <c r="K6" s="43"/>
      <c r="L6" s="43"/>
      <c r="M6" s="43"/>
      <c r="N6" s="43"/>
      <c r="O6" s="43"/>
      <c r="P6" s="43"/>
      <c r="Q6" s="43"/>
      <c r="R6" s="43"/>
      <c r="S6" s="43"/>
      <c r="T6" s="43"/>
      <c r="U6" s="44"/>
      <c r="V6" s="45"/>
      <c r="W6" s="8"/>
      <c r="X6" s="8"/>
      <c r="Y6" s="8"/>
      <c r="Z6" s="8"/>
      <c r="AA6" s="8"/>
      <c r="AB6" s="8"/>
      <c r="AC6" s="8"/>
      <c r="AD6" s="8"/>
      <c r="AE6" s="8"/>
      <c r="AF6" s="8"/>
    </row>
    <row r="7" spans="1:32" ht="21" x14ac:dyDescent="0.3">
      <c r="C7" s="8"/>
      <c r="D7" s="9"/>
      <c r="E7" s="9"/>
      <c r="F7" s="9"/>
      <c r="G7" s="9"/>
      <c r="H7" s="9"/>
      <c r="I7" s="9"/>
      <c r="J7" s="9"/>
      <c r="K7" s="9"/>
      <c r="L7" s="9"/>
      <c r="M7" s="9"/>
      <c r="N7" s="9"/>
      <c r="O7" s="9"/>
      <c r="P7" s="9"/>
      <c r="Q7" s="9"/>
      <c r="R7" s="9"/>
      <c r="S7" s="9"/>
      <c r="T7" s="8"/>
      <c r="U7" s="8"/>
      <c r="V7" s="8"/>
    </row>
    <row r="26" spans="2:21" ht="15" thickBot="1" x14ac:dyDescent="0.35"/>
    <row r="27" spans="2:21" x14ac:dyDescent="0.3">
      <c r="B27" s="19"/>
      <c r="C27" s="20"/>
      <c r="D27" s="20"/>
      <c r="E27" s="20"/>
      <c r="F27" s="20"/>
      <c r="G27" s="20"/>
      <c r="H27" s="20"/>
      <c r="I27" s="20"/>
      <c r="J27" s="20"/>
      <c r="K27" s="20"/>
      <c r="L27" s="20"/>
      <c r="M27" s="20"/>
      <c r="N27" s="20"/>
      <c r="O27" s="20"/>
      <c r="P27" s="20"/>
      <c r="Q27" s="20"/>
      <c r="R27" s="20"/>
      <c r="S27" s="20"/>
      <c r="T27" s="20"/>
      <c r="U27" s="21"/>
    </row>
    <row r="28" spans="2:21" x14ac:dyDescent="0.3">
      <c r="B28" s="22"/>
      <c r="U28" s="23"/>
    </row>
    <row r="29" spans="2:21" x14ac:dyDescent="0.3">
      <c r="B29" s="22"/>
      <c r="U29" s="23"/>
    </row>
    <row r="30" spans="2:21" x14ac:dyDescent="0.3">
      <c r="B30" s="22"/>
      <c r="U30" s="23"/>
    </row>
    <row r="31" spans="2:21" x14ac:dyDescent="0.3">
      <c r="B31" s="22"/>
      <c r="U31" s="23"/>
    </row>
    <row r="32" spans="2:21" x14ac:dyDescent="0.3">
      <c r="B32" s="22"/>
      <c r="U32" s="23"/>
    </row>
    <row r="33" spans="2:21" x14ac:dyDescent="0.3">
      <c r="B33" s="22"/>
      <c r="U33" s="23"/>
    </row>
    <row r="34" spans="2:21" x14ac:dyDescent="0.3">
      <c r="B34" s="22"/>
      <c r="U34" s="23"/>
    </row>
    <row r="35" spans="2:21" x14ac:dyDescent="0.3">
      <c r="B35" s="22"/>
      <c r="U35" s="23"/>
    </row>
    <row r="36" spans="2:21" x14ac:dyDescent="0.3">
      <c r="B36" s="22"/>
      <c r="U36" s="23"/>
    </row>
    <row r="37" spans="2:21" x14ac:dyDescent="0.3">
      <c r="B37" s="22"/>
      <c r="U37" s="23"/>
    </row>
    <row r="38" spans="2:21" x14ac:dyDescent="0.3">
      <c r="B38" s="22"/>
      <c r="U38" s="23"/>
    </row>
    <row r="39" spans="2:21" x14ac:dyDescent="0.3">
      <c r="B39" s="22"/>
      <c r="U39" s="23"/>
    </row>
    <row r="40" spans="2:21" x14ac:dyDescent="0.3">
      <c r="B40" s="22"/>
      <c r="U40" s="23"/>
    </row>
    <row r="41" spans="2:21" x14ac:dyDescent="0.3">
      <c r="B41" s="22"/>
      <c r="U41" s="23"/>
    </row>
    <row r="42" spans="2:21" x14ac:dyDescent="0.3">
      <c r="B42" s="22"/>
      <c r="U42" s="23"/>
    </row>
    <row r="43" spans="2:21" x14ac:dyDescent="0.3">
      <c r="B43" s="22"/>
      <c r="U43" s="23"/>
    </row>
    <row r="44" spans="2:21" x14ac:dyDescent="0.3">
      <c r="B44" s="22"/>
      <c r="U44" s="23"/>
    </row>
    <row r="45" spans="2:21" x14ac:dyDescent="0.3">
      <c r="B45" s="22"/>
      <c r="U45" s="23"/>
    </row>
    <row r="46" spans="2:21" x14ac:dyDescent="0.3">
      <c r="B46" s="22"/>
      <c r="U46" s="23"/>
    </row>
    <row r="47" spans="2:21" x14ac:dyDescent="0.3">
      <c r="B47" s="22"/>
      <c r="U47" s="23"/>
    </row>
    <row r="48" spans="2:21" x14ac:dyDescent="0.3">
      <c r="B48" s="22"/>
      <c r="U48" s="23"/>
    </row>
    <row r="49" spans="2:21" x14ac:dyDescent="0.3">
      <c r="B49" s="22"/>
      <c r="U49" s="23"/>
    </row>
    <row r="50" spans="2:21" x14ac:dyDescent="0.3">
      <c r="B50" s="22"/>
      <c r="U50" s="23"/>
    </row>
    <row r="51" spans="2:21" x14ac:dyDescent="0.3">
      <c r="B51" s="22"/>
      <c r="U51" s="23"/>
    </row>
    <row r="52" spans="2:21" x14ac:dyDescent="0.3">
      <c r="B52" s="22"/>
      <c r="U52" s="23"/>
    </row>
    <row r="53" spans="2:21" x14ac:dyDescent="0.3">
      <c r="B53" s="22"/>
      <c r="U53" s="23"/>
    </row>
    <row r="54" spans="2:21" x14ac:dyDescent="0.3">
      <c r="B54" s="22"/>
      <c r="U54" s="23"/>
    </row>
    <row r="55" spans="2:21" x14ac:dyDescent="0.3">
      <c r="B55" s="22"/>
      <c r="U55" s="23"/>
    </row>
    <row r="56" spans="2:21" x14ac:dyDescent="0.3">
      <c r="B56" s="22"/>
      <c r="U56" s="23"/>
    </row>
    <row r="57" spans="2:21" ht="15" thickBot="1" x14ac:dyDescent="0.35">
      <c r="B57" s="24"/>
      <c r="C57" s="25"/>
      <c r="D57" s="25"/>
      <c r="E57" s="25"/>
      <c r="F57" s="25"/>
      <c r="G57" s="25"/>
      <c r="H57" s="25"/>
      <c r="I57" s="25"/>
      <c r="J57" s="25"/>
      <c r="K57" s="25"/>
      <c r="L57" s="25"/>
      <c r="M57" s="25"/>
      <c r="N57" s="25"/>
      <c r="O57" s="25"/>
      <c r="P57" s="25"/>
      <c r="Q57" s="25"/>
      <c r="R57" s="25"/>
      <c r="S57" s="25"/>
      <c r="T57" s="25"/>
      <c r="U57" s="26"/>
    </row>
    <row r="58" spans="2:21" ht="15" thickBot="1" x14ac:dyDescent="0.35"/>
    <row r="59" spans="2:21" x14ac:dyDescent="0.3">
      <c r="B59" s="19"/>
      <c r="C59" s="20"/>
      <c r="D59" s="20"/>
      <c r="E59" s="20"/>
      <c r="F59" s="20"/>
      <c r="G59" s="20"/>
      <c r="H59" s="20"/>
      <c r="I59" s="20"/>
      <c r="J59" s="20"/>
      <c r="K59" s="20"/>
      <c r="L59" s="20"/>
      <c r="M59" s="20"/>
      <c r="N59" s="20"/>
      <c r="O59" s="20"/>
      <c r="P59" s="20"/>
      <c r="Q59" s="20"/>
      <c r="R59" s="20"/>
      <c r="S59" s="20"/>
      <c r="T59" s="20"/>
      <c r="U59" s="21"/>
    </row>
    <row r="60" spans="2:21" x14ac:dyDescent="0.3">
      <c r="B60" s="22"/>
      <c r="U60" s="23"/>
    </row>
    <row r="61" spans="2:21" x14ac:dyDescent="0.3">
      <c r="B61" s="22"/>
      <c r="U61" s="23"/>
    </row>
    <row r="62" spans="2:21" x14ac:dyDescent="0.3">
      <c r="B62" s="22"/>
      <c r="U62" s="23"/>
    </row>
    <row r="63" spans="2:21" x14ac:dyDescent="0.3">
      <c r="B63" s="22"/>
      <c r="U63" s="23"/>
    </row>
    <row r="64" spans="2:21" x14ac:dyDescent="0.3">
      <c r="B64" s="22"/>
      <c r="U64" s="23"/>
    </row>
    <row r="65" spans="2:21" x14ac:dyDescent="0.3">
      <c r="B65" s="22"/>
      <c r="U65" s="23"/>
    </row>
    <row r="66" spans="2:21" x14ac:dyDescent="0.3">
      <c r="B66" s="22"/>
      <c r="U66" s="23"/>
    </row>
    <row r="67" spans="2:21" x14ac:dyDescent="0.3">
      <c r="B67" s="22"/>
      <c r="U67" s="23"/>
    </row>
    <row r="68" spans="2:21" x14ac:dyDescent="0.3">
      <c r="B68" s="22"/>
      <c r="U68" s="23"/>
    </row>
    <row r="69" spans="2:21" x14ac:dyDescent="0.3">
      <c r="B69" s="22"/>
      <c r="U69" s="23"/>
    </row>
    <row r="70" spans="2:21" x14ac:dyDescent="0.3">
      <c r="B70" s="22"/>
      <c r="U70" s="23"/>
    </row>
    <row r="71" spans="2:21" x14ac:dyDescent="0.3">
      <c r="B71" s="22"/>
      <c r="U71" s="23"/>
    </row>
    <row r="72" spans="2:21" x14ac:dyDescent="0.3">
      <c r="B72" s="22"/>
      <c r="U72" s="23"/>
    </row>
    <row r="73" spans="2:21" x14ac:dyDescent="0.3">
      <c r="B73" s="22"/>
      <c r="U73" s="23"/>
    </row>
    <row r="74" spans="2:21" x14ac:dyDescent="0.3">
      <c r="B74" s="22"/>
      <c r="U74" s="23"/>
    </row>
    <row r="75" spans="2:21" x14ac:dyDescent="0.3">
      <c r="B75" s="22"/>
      <c r="U75" s="23"/>
    </row>
    <row r="76" spans="2:21" x14ac:dyDescent="0.3">
      <c r="B76" s="22"/>
      <c r="U76" s="23"/>
    </row>
    <row r="77" spans="2:21" x14ac:dyDescent="0.3">
      <c r="B77" s="22"/>
      <c r="U77" s="23"/>
    </row>
    <row r="78" spans="2:21" x14ac:dyDescent="0.3">
      <c r="B78" s="22"/>
      <c r="U78" s="23"/>
    </row>
    <row r="79" spans="2:21" x14ac:dyDescent="0.3">
      <c r="B79" s="22"/>
      <c r="U79" s="23"/>
    </row>
    <row r="80" spans="2:21" x14ac:dyDescent="0.3">
      <c r="B80" s="22"/>
      <c r="U80" s="23"/>
    </row>
    <row r="81" spans="2:21" x14ac:dyDescent="0.3">
      <c r="B81" s="22"/>
      <c r="U81" s="23"/>
    </row>
    <row r="82" spans="2:21" x14ac:dyDescent="0.3">
      <c r="B82" s="22"/>
      <c r="U82" s="23"/>
    </row>
    <row r="83" spans="2:21" x14ac:dyDescent="0.3">
      <c r="B83" s="22"/>
      <c r="U83" s="23"/>
    </row>
    <row r="84" spans="2:21" x14ac:dyDescent="0.3">
      <c r="B84" s="22"/>
      <c r="U84" s="23"/>
    </row>
    <row r="85" spans="2:21" x14ac:dyDescent="0.3">
      <c r="B85" s="22"/>
      <c r="U85" s="23"/>
    </row>
    <row r="86" spans="2:21" x14ac:dyDescent="0.3">
      <c r="B86" s="22"/>
      <c r="U86" s="23"/>
    </row>
    <row r="87" spans="2:21" x14ac:dyDescent="0.3">
      <c r="B87" s="22"/>
      <c r="U87" s="23"/>
    </row>
    <row r="88" spans="2:21" x14ac:dyDescent="0.3">
      <c r="B88" s="22"/>
      <c r="U88" s="23"/>
    </row>
    <row r="89" spans="2:21" ht="15" thickBot="1" x14ac:dyDescent="0.35">
      <c r="B89" s="24"/>
      <c r="C89" s="25"/>
      <c r="D89" s="25"/>
      <c r="E89" s="25"/>
      <c r="F89" s="25"/>
      <c r="G89" s="25"/>
      <c r="H89" s="25"/>
      <c r="I89" s="25"/>
      <c r="J89" s="25"/>
      <c r="K89" s="25"/>
      <c r="L89" s="25"/>
      <c r="M89" s="25"/>
      <c r="N89" s="25"/>
      <c r="O89" s="25"/>
      <c r="P89" s="25"/>
      <c r="Q89" s="25"/>
      <c r="R89" s="25"/>
      <c r="S89" s="25"/>
      <c r="T89" s="25"/>
      <c r="U89" s="26"/>
    </row>
    <row r="90" spans="2:21" ht="15" thickBot="1" x14ac:dyDescent="0.35"/>
    <row r="91" spans="2:21" x14ac:dyDescent="0.3">
      <c r="B91" s="19"/>
      <c r="C91" s="20"/>
      <c r="D91" s="20"/>
      <c r="E91" s="20"/>
      <c r="F91" s="20"/>
      <c r="G91" s="20"/>
      <c r="H91" s="20"/>
      <c r="I91" s="20"/>
      <c r="J91" s="20"/>
      <c r="K91" s="20"/>
      <c r="L91" s="20"/>
      <c r="M91" s="20"/>
      <c r="N91" s="20"/>
      <c r="O91" s="20"/>
      <c r="P91" s="20"/>
      <c r="Q91" s="20"/>
      <c r="R91" s="20"/>
      <c r="S91" s="20"/>
      <c r="T91" s="20"/>
      <c r="U91" s="21"/>
    </row>
    <row r="92" spans="2:21" x14ac:dyDescent="0.3">
      <c r="B92" s="22"/>
      <c r="U92" s="23"/>
    </row>
    <row r="93" spans="2:21" x14ac:dyDescent="0.3">
      <c r="B93" s="22"/>
      <c r="U93" s="23"/>
    </row>
    <row r="94" spans="2:21" x14ac:dyDescent="0.3">
      <c r="B94" s="22"/>
      <c r="U94" s="23"/>
    </row>
    <row r="95" spans="2:21" x14ac:dyDescent="0.3">
      <c r="B95" s="22"/>
      <c r="U95" s="23"/>
    </row>
    <row r="96" spans="2:21" x14ac:dyDescent="0.3">
      <c r="B96" s="22"/>
      <c r="U96" s="23"/>
    </row>
    <row r="97" spans="2:21" x14ac:dyDescent="0.3">
      <c r="B97" s="22"/>
      <c r="U97" s="23"/>
    </row>
    <row r="98" spans="2:21" x14ac:dyDescent="0.3">
      <c r="B98" s="22"/>
      <c r="U98" s="23"/>
    </row>
    <row r="99" spans="2:21" x14ac:dyDescent="0.3">
      <c r="B99" s="22"/>
      <c r="U99" s="23"/>
    </row>
    <row r="100" spans="2:21" x14ac:dyDescent="0.3">
      <c r="B100" s="22"/>
      <c r="U100" s="23"/>
    </row>
    <row r="101" spans="2:21" x14ac:dyDescent="0.3">
      <c r="B101" s="22"/>
      <c r="U101" s="23"/>
    </row>
    <row r="102" spans="2:21" x14ac:dyDescent="0.3">
      <c r="B102" s="22"/>
      <c r="U102" s="23"/>
    </row>
    <row r="103" spans="2:21" x14ac:dyDescent="0.3">
      <c r="B103" s="22"/>
      <c r="U103" s="23"/>
    </row>
    <row r="104" spans="2:21" x14ac:dyDescent="0.3">
      <c r="B104" s="22"/>
      <c r="U104" s="23"/>
    </row>
    <row r="105" spans="2:21" x14ac:dyDescent="0.3">
      <c r="B105" s="22"/>
      <c r="U105" s="23"/>
    </row>
    <row r="106" spans="2:21" x14ac:dyDescent="0.3">
      <c r="B106" s="22"/>
      <c r="U106" s="23"/>
    </row>
    <row r="107" spans="2:21" x14ac:dyDescent="0.3">
      <c r="B107" s="22"/>
      <c r="U107" s="23"/>
    </row>
    <row r="108" spans="2:21" x14ac:dyDescent="0.3">
      <c r="B108" s="22"/>
      <c r="U108" s="23"/>
    </row>
    <row r="109" spans="2:21" x14ac:dyDescent="0.3">
      <c r="B109" s="22"/>
      <c r="U109" s="23"/>
    </row>
    <row r="110" spans="2:21" x14ac:dyDescent="0.3">
      <c r="B110" s="22"/>
      <c r="U110" s="23"/>
    </row>
    <row r="111" spans="2:21" x14ac:dyDescent="0.3">
      <c r="B111" s="22"/>
      <c r="U111" s="23"/>
    </row>
    <row r="112" spans="2:21" x14ac:dyDescent="0.3">
      <c r="B112" s="22"/>
      <c r="U112" s="23"/>
    </row>
    <row r="113" spans="1:22" x14ac:dyDescent="0.3">
      <c r="B113" s="22"/>
      <c r="U113" s="23"/>
    </row>
    <row r="114" spans="1:22" ht="15" thickBot="1" x14ac:dyDescent="0.35">
      <c r="B114" s="24"/>
      <c r="C114" s="25"/>
      <c r="D114" s="25"/>
      <c r="E114" s="25"/>
      <c r="F114" s="25"/>
      <c r="G114" s="25"/>
      <c r="H114" s="25"/>
      <c r="I114" s="25"/>
      <c r="J114" s="25"/>
      <c r="K114" s="25"/>
      <c r="L114" s="25"/>
      <c r="M114" s="25"/>
      <c r="N114" s="25"/>
      <c r="O114" s="25"/>
      <c r="P114" s="25"/>
      <c r="Q114" s="25"/>
      <c r="R114" s="25"/>
      <c r="S114" s="25"/>
      <c r="T114" s="25"/>
      <c r="U114" s="26"/>
    </row>
    <row r="116" spans="1:22" x14ac:dyDescent="0.3">
      <c r="A116" s="46"/>
      <c r="B116" s="46"/>
      <c r="C116" s="46"/>
      <c r="D116" s="46"/>
      <c r="E116" s="46"/>
      <c r="F116" s="46"/>
      <c r="G116" s="46"/>
      <c r="H116" s="46"/>
      <c r="I116" s="46"/>
      <c r="J116" s="46"/>
      <c r="K116" s="46"/>
      <c r="L116" s="46"/>
      <c r="M116" s="46"/>
      <c r="N116" s="46"/>
      <c r="O116" s="46"/>
      <c r="P116" s="46"/>
      <c r="Q116" s="46"/>
      <c r="R116" s="46"/>
      <c r="S116" s="46"/>
      <c r="T116" s="46"/>
      <c r="U116" s="46"/>
      <c r="V116" s="46"/>
    </row>
    <row r="117" spans="1:22" x14ac:dyDescent="0.3">
      <c r="A117" s="46"/>
      <c r="B117" s="46"/>
      <c r="C117" s="46"/>
      <c r="D117" s="46"/>
      <c r="E117" s="46"/>
      <c r="F117" s="46"/>
      <c r="G117" s="46"/>
      <c r="H117" s="46"/>
      <c r="I117" s="46"/>
      <c r="J117" s="46"/>
      <c r="K117" s="46"/>
      <c r="L117" s="46"/>
      <c r="M117" s="46"/>
      <c r="N117" s="46"/>
      <c r="O117" s="46"/>
      <c r="P117" s="46"/>
      <c r="Q117" s="46"/>
      <c r="R117" s="46"/>
      <c r="S117" s="46"/>
      <c r="T117" s="46"/>
      <c r="U117" s="46"/>
      <c r="V117" s="46"/>
    </row>
    <row r="118" spans="1:22" x14ac:dyDescent="0.3">
      <c r="A118" s="46"/>
      <c r="B118" s="46"/>
      <c r="C118" s="46"/>
      <c r="D118" s="46"/>
      <c r="E118" s="46"/>
      <c r="F118" s="46"/>
      <c r="G118" s="46"/>
      <c r="H118" s="46"/>
      <c r="I118" s="46"/>
      <c r="J118" s="46"/>
      <c r="K118" s="46"/>
      <c r="L118" s="46"/>
      <c r="M118" s="46"/>
      <c r="N118" s="46"/>
      <c r="O118" s="46"/>
      <c r="P118" s="46"/>
      <c r="Q118" s="46"/>
      <c r="R118" s="46"/>
      <c r="S118" s="46"/>
      <c r="T118" s="46"/>
      <c r="U118" s="46"/>
      <c r="V118" s="46"/>
    </row>
    <row r="119" spans="1:22" x14ac:dyDescent="0.3">
      <c r="A119" s="46"/>
      <c r="B119" s="46"/>
      <c r="C119" s="46"/>
      <c r="D119" s="46"/>
      <c r="E119" s="46"/>
      <c r="F119" s="46"/>
      <c r="G119" s="46"/>
      <c r="H119" s="46"/>
      <c r="I119" s="46"/>
      <c r="J119" s="46"/>
      <c r="K119" s="46"/>
      <c r="L119" s="46"/>
      <c r="M119" s="46"/>
      <c r="N119" s="46"/>
      <c r="O119" s="46"/>
      <c r="P119" s="46"/>
      <c r="Q119" s="46"/>
      <c r="R119" s="46"/>
      <c r="S119" s="46"/>
      <c r="T119" s="46"/>
      <c r="U119" s="46"/>
      <c r="V119" s="46"/>
    </row>
    <row r="120" spans="1:22" x14ac:dyDescent="0.3">
      <c r="A120" s="46"/>
      <c r="B120" s="46"/>
      <c r="C120" s="46"/>
      <c r="D120" s="46"/>
      <c r="E120" s="46"/>
      <c r="F120" s="46"/>
      <c r="G120" s="46"/>
      <c r="H120" s="46"/>
      <c r="I120" s="46"/>
      <c r="J120" s="46"/>
      <c r="K120" s="46"/>
      <c r="L120" s="46"/>
      <c r="M120" s="46"/>
      <c r="N120" s="46"/>
      <c r="O120" s="46"/>
      <c r="P120" s="46"/>
      <c r="Q120" s="46"/>
      <c r="R120" s="46"/>
      <c r="S120" s="46"/>
      <c r="T120" s="46"/>
      <c r="U120" s="46"/>
      <c r="V120" s="46"/>
    </row>
  </sheetData>
  <mergeCells count="7">
    <mergeCell ref="A116:V120"/>
    <mergeCell ref="B6:U6"/>
    <mergeCell ref="C2:D2"/>
    <mergeCell ref="I2:R3"/>
    <mergeCell ref="T2:V2"/>
    <mergeCell ref="C3:D3"/>
    <mergeCell ref="T3:V3"/>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EB21A-0FD5-4CB2-AF22-A28A1D0F3340}">
  <dimension ref="A1:BL21"/>
  <sheetViews>
    <sheetView workbookViewId="0">
      <selection activeCell="B3" sqref="B3"/>
    </sheetView>
  </sheetViews>
  <sheetFormatPr defaultRowHeight="14.4" x14ac:dyDescent="0.3"/>
  <cols>
    <col min="1" max="1" width="29.88671875" bestFit="1" customWidth="1"/>
    <col min="2" max="2" width="42.5546875" bestFit="1" customWidth="1"/>
    <col min="4" max="4" width="30.44140625" bestFit="1" customWidth="1"/>
    <col min="5" max="5" width="43.109375" bestFit="1" customWidth="1"/>
    <col min="7" max="7" width="27" bestFit="1" customWidth="1"/>
    <col min="8" max="8" width="29.109375" bestFit="1" customWidth="1"/>
    <col min="9" max="9" width="14.44140625" bestFit="1" customWidth="1"/>
    <col min="10" max="10" width="27" bestFit="1" customWidth="1"/>
    <col min="11" max="11" width="27.88671875" bestFit="1" customWidth="1"/>
    <col min="15" max="15" width="42.5546875" bestFit="1" customWidth="1"/>
    <col min="16" max="16" width="29.88671875" bestFit="1" customWidth="1"/>
    <col min="17" max="17" width="23.88671875" bestFit="1" customWidth="1"/>
    <col min="18" max="18" width="11.33203125" bestFit="1" customWidth="1"/>
    <col min="19" max="19" width="4.44140625" bestFit="1" customWidth="1"/>
    <col min="21" max="21" width="9.5546875" bestFit="1" customWidth="1"/>
    <col min="22" max="22" width="11.33203125" bestFit="1" customWidth="1"/>
    <col min="24" max="24" width="43.109375" bestFit="1" customWidth="1"/>
    <col min="25" max="25" width="30.44140625" bestFit="1" customWidth="1"/>
    <col min="26" max="26" width="24.44140625" bestFit="1" customWidth="1"/>
    <col min="27" max="27" width="11.33203125" bestFit="1" customWidth="1"/>
    <col min="29" max="29" width="9.5546875" bestFit="1" customWidth="1"/>
    <col min="30" max="30" width="11.33203125" bestFit="1" customWidth="1"/>
    <col min="34" max="34" width="42.5546875" bestFit="1" customWidth="1"/>
    <col min="35" max="35" width="29.88671875" bestFit="1" customWidth="1"/>
    <col min="36" max="36" width="23.88671875" bestFit="1" customWidth="1"/>
    <col min="37" max="37" width="11.33203125" bestFit="1" customWidth="1"/>
    <col min="38" max="38" width="4.44140625" bestFit="1" customWidth="1"/>
    <col min="40" max="40" width="9.5546875" bestFit="1" customWidth="1"/>
    <col min="41" max="41" width="11.33203125" bestFit="1" customWidth="1"/>
    <col min="43" max="43" width="42.5546875" bestFit="1" customWidth="1"/>
    <col min="44" max="44" width="30.44140625" bestFit="1" customWidth="1"/>
    <col min="45" max="45" width="24.44140625" bestFit="1" customWidth="1"/>
    <col min="46" max="46" width="11.33203125" bestFit="1" customWidth="1"/>
    <col min="48" max="48" width="9.5546875" bestFit="1" customWidth="1"/>
    <col min="49" max="49" width="11.33203125" bestFit="1" customWidth="1"/>
    <col min="54" max="54" width="123.88671875" bestFit="1" customWidth="1"/>
    <col min="55" max="55" width="35.88671875" bestFit="1" customWidth="1"/>
    <col min="56" max="56" width="11.33203125" bestFit="1" customWidth="1"/>
    <col min="57" max="57" width="60.44140625" bestFit="1" customWidth="1"/>
    <col min="58" max="58" width="11.33203125" bestFit="1" customWidth="1"/>
    <col min="62" max="62" width="123.88671875" bestFit="1" customWidth="1"/>
    <col min="63" max="63" width="35.88671875" bestFit="1" customWidth="1"/>
    <col min="64" max="64" width="11.33203125" bestFit="1" customWidth="1"/>
    <col min="65" max="65" width="60.44140625" bestFit="1" customWidth="1"/>
    <col min="66" max="66" width="11.33203125" bestFit="1" customWidth="1"/>
  </cols>
  <sheetData>
    <row r="1" spans="1:64" x14ac:dyDescent="0.3">
      <c r="A1" s="3" t="s">
        <v>0</v>
      </c>
      <c r="B1" t="s">
        <v>1</v>
      </c>
      <c r="D1" s="3" t="s">
        <v>0</v>
      </c>
      <c r="E1" t="s">
        <v>2</v>
      </c>
      <c r="G1" s="3" t="s">
        <v>0</v>
      </c>
      <c r="H1" t="s">
        <v>3</v>
      </c>
      <c r="J1" s="3" t="s">
        <v>0</v>
      </c>
      <c r="K1" t="s">
        <v>4</v>
      </c>
      <c r="O1" s="3" t="s">
        <v>1</v>
      </c>
      <c r="P1" s="3" t="s">
        <v>5</v>
      </c>
      <c r="X1" s="3" t="s">
        <v>2</v>
      </c>
      <c r="Y1" s="3" t="s">
        <v>5</v>
      </c>
      <c r="AH1" s="3" t="s">
        <v>1</v>
      </c>
      <c r="AI1" s="3" t="s">
        <v>5</v>
      </c>
      <c r="AQ1" s="3" t="s">
        <v>1</v>
      </c>
      <c r="AR1" s="3" t="s">
        <v>5</v>
      </c>
      <c r="BB1" s="3" t="s">
        <v>6</v>
      </c>
      <c r="BC1" s="3" t="s">
        <v>5</v>
      </c>
      <c r="BJ1" s="3" t="s">
        <v>6</v>
      </c>
      <c r="BK1" s="3" t="s">
        <v>5</v>
      </c>
    </row>
    <row r="2" spans="1:64" x14ac:dyDescent="0.3">
      <c r="A2" s="1" t="s">
        <v>10</v>
      </c>
      <c r="B2">
        <v>34</v>
      </c>
      <c r="D2" s="1" t="s">
        <v>13</v>
      </c>
      <c r="E2">
        <v>42</v>
      </c>
      <c r="G2" s="1" t="s">
        <v>9</v>
      </c>
      <c r="H2">
        <v>39</v>
      </c>
      <c r="J2" s="1" t="s">
        <v>9</v>
      </c>
      <c r="K2">
        <v>58</v>
      </c>
      <c r="O2" s="3" t="s">
        <v>0</v>
      </c>
      <c r="P2" t="s">
        <v>10</v>
      </c>
      <c r="Q2" t="s">
        <v>11</v>
      </c>
      <c r="R2" t="s">
        <v>12</v>
      </c>
      <c r="X2" s="3" t="s">
        <v>0</v>
      </c>
      <c r="Y2" t="s">
        <v>13</v>
      </c>
      <c r="Z2" t="s">
        <v>14</v>
      </c>
      <c r="AA2" t="s">
        <v>12</v>
      </c>
      <c r="AH2" s="3" t="s">
        <v>0</v>
      </c>
      <c r="AI2" t="s">
        <v>10</v>
      </c>
      <c r="AJ2" t="s">
        <v>11</v>
      </c>
      <c r="AK2" t="s">
        <v>12</v>
      </c>
      <c r="AQ2" s="3" t="s">
        <v>0</v>
      </c>
      <c r="AR2" t="s">
        <v>13</v>
      </c>
      <c r="AS2" t="s">
        <v>14</v>
      </c>
      <c r="AT2" t="s">
        <v>12</v>
      </c>
      <c r="BB2" s="3" t="s">
        <v>0</v>
      </c>
      <c r="BC2" t="s">
        <v>15</v>
      </c>
      <c r="BD2" t="s">
        <v>12</v>
      </c>
      <c r="BJ2" s="3" t="s">
        <v>0</v>
      </c>
      <c r="BK2" t="s">
        <v>15</v>
      </c>
      <c r="BL2" t="s">
        <v>12</v>
      </c>
    </row>
    <row r="3" spans="1:64" x14ac:dyDescent="0.3">
      <c r="A3" s="1" t="s">
        <v>7</v>
      </c>
      <c r="B3">
        <v>23</v>
      </c>
      <c r="D3" s="1" t="s">
        <v>8</v>
      </c>
      <c r="E3">
        <v>25</v>
      </c>
      <c r="G3" s="1" t="s">
        <v>16</v>
      </c>
      <c r="H3">
        <v>6</v>
      </c>
      <c r="J3" s="1" t="s">
        <v>16</v>
      </c>
      <c r="K3">
        <v>10</v>
      </c>
      <c r="O3" s="1" t="s">
        <v>17</v>
      </c>
      <c r="Q3">
        <v>1</v>
      </c>
      <c r="R3">
        <v>1</v>
      </c>
      <c r="X3" s="1" t="s">
        <v>23</v>
      </c>
      <c r="Y3">
        <v>5</v>
      </c>
      <c r="AA3">
        <v>5</v>
      </c>
      <c r="AH3" s="1" t="s">
        <v>19</v>
      </c>
      <c r="AJ3">
        <v>1</v>
      </c>
      <c r="AK3">
        <v>1</v>
      </c>
      <c r="AQ3" s="1" t="s">
        <v>20</v>
      </c>
      <c r="AR3">
        <v>1</v>
      </c>
      <c r="AT3">
        <v>1</v>
      </c>
      <c r="BB3" s="1" t="s">
        <v>17</v>
      </c>
      <c r="BC3">
        <v>1</v>
      </c>
      <c r="BD3">
        <v>1</v>
      </c>
      <c r="BJ3" s="1" t="s">
        <v>19</v>
      </c>
      <c r="BK3">
        <v>1</v>
      </c>
      <c r="BL3">
        <v>1</v>
      </c>
    </row>
    <row r="4" spans="1:64" x14ac:dyDescent="0.3">
      <c r="A4" s="1" t="s">
        <v>11</v>
      </c>
      <c r="B4">
        <v>12</v>
      </c>
      <c r="D4" s="1" t="s">
        <v>14</v>
      </c>
      <c r="E4">
        <v>2</v>
      </c>
      <c r="G4" s="1" t="s">
        <v>21</v>
      </c>
      <c r="H4">
        <v>6</v>
      </c>
      <c r="J4" s="1" t="s">
        <v>21</v>
      </c>
      <c r="K4">
        <v>6</v>
      </c>
      <c r="O4" s="1" t="s">
        <v>23</v>
      </c>
      <c r="P4">
        <v>5</v>
      </c>
      <c r="R4">
        <v>5</v>
      </c>
      <c r="X4" s="1" t="s">
        <v>25</v>
      </c>
      <c r="Y4">
        <v>37</v>
      </c>
      <c r="Z4">
        <v>2</v>
      </c>
      <c r="AA4">
        <v>39</v>
      </c>
      <c r="AH4" s="1" t="s">
        <v>30</v>
      </c>
      <c r="AI4">
        <v>1</v>
      </c>
      <c r="AK4">
        <v>1</v>
      </c>
      <c r="AQ4" s="1" t="s">
        <v>27</v>
      </c>
      <c r="AR4">
        <v>2</v>
      </c>
      <c r="AT4">
        <v>2</v>
      </c>
      <c r="BB4" s="1" t="s">
        <v>25</v>
      </c>
      <c r="BC4">
        <v>11</v>
      </c>
      <c r="BD4">
        <v>11</v>
      </c>
      <c r="BJ4" s="1" t="s">
        <v>24</v>
      </c>
      <c r="BK4">
        <v>1</v>
      </c>
      <c r="BL4">
        <v>1</v>
      </c>
    </row>
    <row r="5" spans="1:64" x14ac:dyDescent="0.3">
      <c r="A5" s="1" t="s">
        <v>12</v>
      </c>
      <c r="B5">
        <v>69</v>
      </c>
      <c r="D5" s="1" t="s">
        <v>12</v>
      </c>
      <c r="E5">
        <v>69</v>
      </c>
      <c r="G5" s="1" t="s">
        <v>26</v>
      </c>
      <c r="H5">
        <v>24</v>
      </c>
      <c r="J5" s="1" t="s">
        <v>26</v>
      </c>
      <c r="K5">
        <v>1</v>
      </c>
      <c r="O5" s="1" t="s">
        <v>22</v>
      </c>
      <c r="P5">
        <v>8</v>
      </c>
      <c r="R5">
        <v>8</v>
      </c>
      <c r="X5" s="1" t="s">
        <v>12</v>
      </c>
      <c r="Y5">
        <v>42</v>
      </c>
      <c r="Z5">
        <v>2</v>
      </c>
      <c r="AA5">
        <v>44</v>
      </c>
      <c r="AH5" s="1" t="s">
        <v>28</v>
      </c>
      <c r="AI5">
        <v>5</v>
      </c>
      <c r="AJ5">
        <v>1</v>
      </c>
      <c r="AK5">
        <v>6</v>
      </c>
      <c r="AQ5" s="1" t="s">
        <v>28</v>
      </c>
      <c r="AR5">
        <v>8</v>
      </c>
      <c r="AT5">
        <v>8</v>
      </c>
      <c r="BB5" s="1" t="s">
        <v>12</v>
      </c>
      <c r="BC5">
        <v>12</v>
      </c>
      <c r="BD5">
        <v>12</v>
      </c>
      <c r="BJ5" s="1" t="s">
        <v>28</v>
      </c>
      <c r="BK5">
        <v>1</v>
      </c>
      <c r="BL5">
        <v>1</v>
      </c>
    </row>
    <row r="6" spans="1:64" x14ac:dyDescent="0.3">
      <c r="G6" s="1" t="s">
        <v>12</v>
      </c>
      <c r="H6">
        <v>75</v>
      </c>
      <c r="J6" s="1" t="s">
        <v>12</v>
      </c>
      <c r="K6">
        <v>75</v>
      </c>
      <c r="O6" s="1" t="s">
        <v>25</v>
      </c>
      <c r="P6">
        <v>21</v>
      </c>
      <c r="Q6">
        <v>11</v>
      </c>
      <c r="R6">
        <v>32</v>
      </c>
      <c r="AH6" s="1" t="s">
        <v>24</v>
      </c>
      <c r="AI6">
        <v>7</v>
      </c>
      <c r="AJ6">
        <v>1</v>
      </c>
      <c r="AK6">
        <v>8</v>
      </c>
      <c r="AQ6" s="1" t="s">
        <v>29</v>
      </c>
      <c r="AR6">
        <v>31</v>
      </c>
      <c r="AS6">
        <v>2</v>
      </c>
      <c r="AT6">
        <v>33</v>
      </c>
      <c r="BJ6" s="1" t="s">
        <v>29</v>
      </c>
      <c r="BK6">
        <v>9</v>
      </c>
      <c r="BL6">
        <v>9</v>
      </c>
    </row>
    <row r="7" spans="1:64" x14ac:dyDescent="0.3">
      <c r="O7" s="1" t="s">
        <v>12</v>
      </c>
      <c r="P7">
        <v>34</v>
      </c>
      <c r="Q7">
        <v>12</v>
      </c>
      <c r="R7">
        <v>46</v>
      </c>
      <c r="AH7" s="1" t="s">
        <v>29</v>
      </c>
      <c r="AI7">
        <v>21</v>
      </c>
      <c r="AJ7">
        <v>9</v>
      </c>
      <c r="AK7">
        <v>30</v>
      </c>
      <c r="AQ7" s="1" t="s">
        <v>12</v>
      </c>
      <c r="AR7">
        <v>42</v>
      </c>
      <c r="AS7">
        <v>2</v>
      </c>
      <c r="AT7">
        <v>44</v>
      </c>
      <c r="BJ7" s="1" t="s">
        <v>12</v>
      </c>
      <c r="BK7">
        <v>12</v>
      </c>
      <c r="BL7">
        <v>12</v>
      </c>
    </row>
    <row r="8" spans="1:64" x14ac:dyDescent="0.3">
      <c r="AH8" s="1" t="s">
        <v>12</v>
      </c>
      <c r="AI8">
        <v>34</v>
      </c>
      <c r="AJ8">
        <v>12</v>
      </c>
      <c r="AK8">
        <v>46</v>
      </c>
    </row>
    <row r="18" spans="7:9" x14ac:dyDescent="0.3">
      <c r="G18" s="4" t="s">
        <v>31</v>
      </c>
      <c r="H18" s="5" t="s">
        <v>32</v>
      </c>
      <c r="I18" s="5" t="s">
        <v>33</v>
      </c>
    </row>
    <row r="19" spans="7:9" x14ac:dyDescent="0.3">
      <c r="G19" s="6" t="s">
        <v>9</v>
      </c>
      <c r="H19" s="7">
        <f>IF(ISNUMBER(GETPIVOTDATA("Fabrication Site Status",$H$1,"Fabrication Site Status","Multiple Sites, Different Geo")),GETPIVOTDATA("Fabrication Site Status",$H$1,"Fabrication Site Status","Multiple Sites, Different Geo"),0)</f>
        <v>39</v>
      </c>
      <c r="I19" s="7">
        <f>IF(ISNUMBER(GETPIVOTDATA("Assembly Site Status",$K$1,"Assembly Site Status","Multiple Sites, Different Geo")),GETPIVOTDATA("Assembly Site Status",$K$1,"Assembly Site Status","Multiple Sites, Different Geo"),0)</f>
        <v>58</v>
      </c>
    </row>
    <row r="20" spans="7:9" x14ac:dyDescent="0.3">
      <c r="G20" s="6" t="s">
        <v>16</v>
      </c>
      <c r="H20" s="7">
        <f>IF(ISNUMBER(GETPIVOTDATA("Fabrication Site Status",$H$1,"Fabrication Site Status","Multiple Sites, Same Geo")),GETPIVOTDATA("Fabrication Site Status",$H$1,"Fabrication Site Status","Multiple Sites, Same Geo"),0)</f>
        <v>6</v>
      </c>
      <c r="I20" s="7">
        <f>IF(ISNUMBER(GETPIVOTDATA("Assembly Site Status",$K$1,"Assembly Site Status","Multiple Sites, Same Geo")),GETPIVOTDATA("Assembly Site Status",$K$1,"Assembly Site Status","Multiple Sites, Same Geo"),0)</f>
        <v>10</v>
      </c>
    </row>
    <row r="21" spans="7:9" x14ac:dyDescent="0.3">
      <c r="G21" s="6" t="s">
        <v>26</v>
      </c>
      <c r="H21" s="7">
        <f>IF(ISNUMBER(GETPIVOTDATA("Fabrication Site Status",$H$1,"Fabrication Site Status","Single Site")),GETPIVOTDATA("Fabrication Site Status",$H$1,"Fabrication Site Status","Single Site"),0)</f>
        <v>24</v>
      </c>
      <c r="I21" s="7">
        <f>IF(ISNUMBER(GETPIVOTDATA("Assembly Site Status",$K$1,"Assembly Site Status","Single Site")),GETPIVOTDATA("Assembly Site Status",$K$1,"Assembly Site Status","Single Site"),0)</f>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115D9-E5C3-4C36-9A89-994868465185}">
  <dimension ref="A1:P144"/>
  <sheetViews>
    <sheetView topLeftCell="G1" zoomScaleNormal="100" workbookViewId="0">
      <selection activeCell="G2" sqref="G2:H2"/>
    </sheetView>
  </sheetViews>
  <sheetFormatPr defaultColWidth="18.6640625" defaultRowHeight="14.4" x14ac:dyDescent="0.3"/>
  <cols>
    <col min="1" max="1" width="5.88671875" customWidth="1"/>
    <col min="2" max="2" width="7.44140625" customWidth="1"/>
    <col min="3" max="3" width="9.6640625" customWidth="1"/>
    <col min="4" max="4" width="10.88671875" customWidth="1"/>
    <col min="5" max="5" width="17.109375" customWidth="1"/>
    <col min="10" max="10" width="34.5546875" customWidth="1"/>
    <col min="11" max="11" width="36.44140625" style="11" customWidth="1"/>
    <col min="12" max="12" width="36.88671875" style="11" bestFit="1" customWidth="1"/>
    <col min="13" max="13" width="27" bestFit="1" customWidth="1"/>
    <col min="14" max="14" width="27" style="11" bestFit="1" customWidth="1"/>
    <col min="15" max="15" width="0" style="11" hidden="1" customWidth="1"/>
    <col min="16" max="16" width="60.33203125" style="11" bestFit="1" customWidth="1"/>
  </cols>
  <sheetData>
    <row r="1" spans="1:16" ht="60" customHeight="1" x14ac:dyDescent="0.3">
      <c r="A1" s="12"/>
      <c r="B1" s="13"/>
      <c r="C1" s="13"/>
      <c r="D1" s="13"/>
      <c r="E1" s="13"/>
      <c r="F1" s="13"/>
      <c r="G1" s="13"/>
      <c r="H1" s="13"/>
      <c r="I1" s="13"/>
      <c r="J1" s="30" t="s">
        <v>34</v>
      </c>
      <c r="K1" s="30"/>
      <c r="L1" s="31"/>
      <c r="M1" s="32" t="s">
        <v>35</v>
      </c>
      <c r="N1" s="33"/>
      <c r="O1" s="2" t="s">
        <v>36</v>
      </c>
      <c r="P1" s="10" t="s">
        <v>37</v>
      </c>
    </row>
    <row r="2" spans="1:16" ht="75" customHeight="1" x14ac:dyDescent="0.3">
      <c r="A2" s="14" t="s">
        <v>38</v>
      </c>
      <c r="B2" s="15" t="s">
        <v>39</v>
      </c>
      <c r="C2" s="15" t="s">
        <v>40</v>
      </c>
      <c r="D2" s="15" t="s">
        <v>41</v>
      </c>
      <c r="E2" s="15" t="s">
        <v>42</v>
      </c>
      <c r="F2" s="15" t="s">
        <v>43</v>
      </c>
      <c r="G2" s="15" t="s">
        <v>44</v>
      </c>
      <c r="H2" s="15" t="s">
        <v>45</v>
      </c>
      <c r="I2" s="15" t="s">
        <v>46</v>
      </c>
      <c r="J2" s="16" t="s">
        <v>47</v>
      </c>
      <c r="K2" s="16" t="s">
        <v>48</v>
      </c>
      <c r="L2" s="27" t="s">
        <v>49</v>
      </c>
      <c r="M2" s="28" t="s">
        <v>50</v>
      </c>
      <c r="N2" s="28" t="s">
        <v>51</v>
      </c>
      <c r="O2" s="17" t="s">
        <v>36</v>
      </c>
      <c r="P2" s="29" t="s">
        <v>52</v>
      </c>
    </row>
    <row r="3" spans="1:16" x14ac:dyDescent="0.3">
      <c r="A3" s="18">
        <v>1</v>
      </c>
      <c r="B3" s="6"/>
      <c r="C3" s="6" t="s">
        <v>55</v>
      </c>
      <c r="D3" s="6" t="s">
        <v>56</v>
      </c>
      <c r="E3" s="6"/>
      <c r="F3" s="6" t="s">
        <v>145</v>
      </c>
      <c r="G3" s="6" t="s">
        <v>55</v>
      </c>
      <c r="H3" s="6" t="s">
        <v>56</v>
      </c>
      <c r="I3" s="6" t="s">
        <v>28</v>
      </c>
      <c r="J3" s="6" t="s">
        <v>7</v>
      </c>
      <c r="K3" s="18" t="s">
        <v>8</v>
      </c>
      <c r="L3" s="6" t="s">
        <v>57</v>
      </c>
      <c r="M3" s="6" t="s">
        <v>9</v>
      </c>
      <c r="N3" s="6" t="s">
        <v>9</v>
      </c>
      <c r="O3" s="6" t="s">
        <v>54</v>
      </c>
      <c r="P3" s="6" t="s">
        <v>54</v>
      </c>
    </row>
    <row r="4" spans="1:16" x14ac:dyDescent="0.3">
      <c r="A4" s="18">
        <v>2</v>
      </c>
      <c r="B4" s="6"/>
      <c r="C4" s="6" t="s">
        <v>58</v>
      </c>
      <c r="D4" s="6" t="s">
        <v>53</v>
      </c>
      <c r="E4" s="6"/>
      <c r="F4" s="6" t="s">
        <v>145</v>
      </c>
      <c r="G4" s="6" t="s">
        <v>58</v>
      </c>
      <c r="H4" s="6" t="s">
        <v>53</v>
      </c>
      <c r="I4" s="6" t="s">
        <v>28</v>
      </c>
      <c r="J4" s="6" t="s">
        <v>7</v>
      </c>
      <c r="K4" s="18" t="s">
        <v>8</v>
      </c>
      <c r="L4" s="6" t="s">
        <v>57</v>
      </c>
      <c r="M4" s="6" t="s">
        <v>9</v>
      </c>
      <c r="N4" s="6" t="s">
        <v>26</v>
      </c>
      <c r="O4" s="6" t="s">
        <v>54</v>
      </c>
      <c r="P4" s="6" t="s">
        <v>54</v>
      </c>
    </row>
    <row r="5" spans="1:16" x14ac:dyDescent="0.3">
      <c r="A5" s="18">
        <v>3</v>
      </c>
      <c r="B5" s="6"/>
      <c r="C5" s="6" t="s">
        <v>61</v>
      </c>
      <c r="D5" s="6" t="s">
        <v>59</v>
      </c>
      <c r="E5" s="6"/>
      <c r="F5" s="6" t="s">
        <v>145</v>
      </c>
      <c r="G5" s="6" t="s">
        <v>61</v>
      </c>
      <c r="H5" s="6" t="s">
        <v>59</v>
      </c>
      <c r="I5" s="6" t="s">
        <v>60</v>
      </c>
      <c r="J5" s="6" t="s">
        <v>7</v>
      </c>
      <c r="K5" s="18" t="s">
        <v>8</v>
      </c>
      <c r="L5" s="6" t="s">
        <v>57</v>
      </c>
      <c r="M5" s="6" t="s">
        <v>9</v>
      </c>
      <c r="N5" s="6" t="s">
        <v>16</v>
      </c>
      <c r="O5" s="6" t="s">
        <v>54</v>
      </c>
      <c r="P5" s="6" t="s">
        <v>54</v>
      </c>
    </row>
    <row r="6" spans="1:16" x14ac:dyDescent="0.3">
      <c r="A6" s="18">
        <v>4</v>
      </c>
      <c r="B6" s="6"/>
      <c r="C6" s="6" t="s">
        <v>62</v>
      </c>
      <c r="D6" s="6" t="s">
        <v>23</v>
      </c>
      <c r="E6" s="6"/>
      <c r="F6" s="6" t="s">
        <v>145</v>
      </c>
      <c r="G6" s="6" t="s">
        <v>62</v>
      </c>
      <c r="H6" s="6" t="s">
        <v>23</v>
      </c>
      <c r="I6" s="6" t="s">
        <v>28</v>
      </c>
      <c r="J6" s="6" t="s">
        <v>10</v>
      </c>
      <c r="K6" s="18" t="s">
        <v>13</v>
      </c>
      <c r="L6" s="6" t="s">
        <v>63</v>
      </c>
      <c r="M6" s="6" t="s">
        <v>9</v>
      </c>
      <c r="N6" s="6" t="s">
        <v>9</v>
      </c>
      <c r="O6" s="6" t="s">
        <v>54</v>
      </c>
      <c r="P6" s="6" t="s">
        <v>54</v>
      </c>
    </row>
    <row r="7" spans="1:16" x14ac:dyDescent="0.3">
      <c r="A7" s="18">
        <v>5</v>
      </c>
      <c r="B7" s="6"/>
      <c r="C7" s="6" t="s">
        <v>64</v>
      </c>
      <c r="D7" s="6" t="s">
        <v>65</v>
      </c>
      <c r="E7" s="6"/>
      <c r="F7" s="6" t="s">
        <v>145</v>
      </c>
      <c r="G7" s="6" t="s">
        <v>64</v>
      </c>
      <c r="H7" s="6" t="s">
        <v>65</v>
      </c>
      <c r="I7" s="6" t="s">
        <v>28</v>
      </c>
      <c r="J7" s="6" t="s">
        <v>7</v>
      </c>
      <c r="K7" s="18" t="s">
        <v>8</v>
      </c>
      <c r="L7" s="6" t="s">
        <v>57</v>
      </c>
      <c r="M7" s="6" t="s">
        <v>9</v>
      </c>
      <c r="N7" s="6" t="s">
        <v>9</v>
      </c>
      <c r="O7" s="6" t="s">
        <v>54</v>
      </c>
      <c r="P7" s="6" t="s">
        <v>54</v>
      </c>
    </row>
    <row r="8" spans="1:16" x14ac:dyDescent="0.3">
      <c r="A8" s="18">
        <v>6</v>
      </c>
      <c r="B8" s="6"/>
      <c r="C8" s="6" t="s">
        <v>66</v>
      </c>
      <c r="D8" s="6" t="s">
        <v>25</v>
      </c>
      <c r="E8" s="6"/>
      <c r="F8" s="6" t="s">
        <v>145</v>
      </c>
      <c r="G8" s="6" t="s">
        <v>66</v>
      </c>
      <c r="H8" s="6" t="s">
        <v>25</v>
      </c>
      <c r="I8" s="6" t="s">
        <v>28</v>
      </c>
      <c r="J8" s="6" t="s">
        <v>11</v>
      </c>
      <c r="K8" s="18" t="s">
        <v>13</v>
      </c>
      <c r="L8" s="6" t="s">
        <v>63</v>
      </c>
      <c r="M8" s="6" t="s">
        <v>9</v>
      </c>
      <c r="N8" s="6" t="s">
        <v>26</v>
      </c>
      <c r="O8" s="6" t="s">
        <v>15</v>
      </c>
      <c r="P8" s="6">
        <v>315</v>
      </c>
    </row>
    <row r="9" spans="1:16" x14ac:dyDescent="0.3">
      <c r="A9" s="18">
        <v>7</v>
      </c>
      <c r="B9" s="6"/>
      <c r="C9" s="6" t="s">
        <v>67</v>
      </c>
      <c r="D9" s="6" t="s">
        <v>65</v>
      </c>
      <c r="E9" s="6"/>
      <c r="F9" s="6" t="s">
        <v>145</v>
      </c>
      <c r="G9" s="6" t="s">
        <v>67</v>
      </c>
      <c r="H9" s="6" t="s">
        <v>65</v>
      </c>
      <c r="I9" s="6" t="s">
        <v>68</v>
      </c>
      <c r="J9" s="6" t="s">
        <v>7</v>
      </c>
      <c r="K9" s="18" t="s">
        <v>8</v>
      </c>
      <c r="L9" s="6" t="s">
        <v>57</v>
      </c>
      <c r="M9" s="6" t="s">
        <v>9</v>
      </c>
      <c r="N9" s="6" t="s">
        <v>9</v>
      </c>
      <c r="O9" s="6" t="s">
        <v>54</v>
      </c>
      <c r="P9" s="6" t="s">
        <v>54</v>
      </c>
    </row>
    <row r="10" spans="1:16" x14ac:dyDescent="0.3">
      <c r="A10" s="18">
        <v>8</v>
      </c>
      <c r="B10" s="6"/>
      <c r="C10" s="6" t="s">
        <v>69</v>
      </c>
      <c r="D10" s="6" t="s">
        <v>22</v>
      </c>
      <c r="E10" s="6"/>
      <c r="F10" s="6" t="s">
        <v>145</v>
      </c>
      <c r="G10" s="6" t="s">
        <v>69</v>
      </c>
      <c r="H10" s="6" t="s">
        <v>22</v>
      </c>
      <c r="I10" s="6" t="s">
        <v>70</v>
      </c>
      <c r="J10" s="6" t="s">
        <v>7</v>
      </c>
      <c r="K10" s="18" t="s">
        <v>8</v>
      </c>
      <c r="L10" s="6" t="s">
        <v>57</v>
      </c>
      <c r="M10" s="6" t="s">
        <v>16</v>
      </c>
      <c r="N10" s="6" t="s">
        <v>26</v>
      </c>
      <c r="O10" s="6" t="s">
        <v>54</v>
      </c>
      <c r="P10" s="6" t="s">
        <v>54</v>
      </c>
    </row>
    <row r="11" spans="1:16" x14ac:dyDescent="0.3">
      <c r="A11" s="18">
        <v>9</v>
      </c>
      <c r="B11" s="6"/>
      <c r="C11" s="6" t="s">
        <v>71</v>
      </c>
      <c r="D11" s="6" t="s">
        <v>72</v>
      </c>
      <c r="E11" s="6"/>
      <c r="F11" s="6" t="s">
        <v>145</v>
      </c>
      <c r="G11" s="6" t="s">
        <v>71</v>
      </c>
      <c r="H11" s="6" t="s">
        <v>72</v>
      </c>
      <c r="I11" s="6" t="s">
        <v>73</v>
      </c>
      <c r="J11" s="6" t="s">
        <v>7</v>
      </c>
      <c r="K11" s="18" t="s">
        <v>8</v>
      </c>
      <c r="L11" s="6" t="s">
        <v>57</v>
      </c>
      <c r="M11" s="6" t="s">
        <v>9</v>
      </c>
      <c r="N11" s="6" t="s">
        <v>16</v>
      </c>
      <c r="O11" s="6" t="s">
        <v>54</v>
      </c>
      <c r="P11" s="6" t="s">
        <v>54</v>
      </c>
    </row>
    <row r="12" spans="1:16" x14ac:dyDescent="0.3">
      <c r="A12" s="18">
        <v>10</v>
      </c>
      <c r="B12" s="6"/>
      <c r="C12" s="6" t="s">
        <v>74</v>
      </c>
      <c r="D12" s="6" t="s">
        <v>75</v>
      </c>
      <c r="E12" s="6"/>
      <c r="F12" s="6" t="s">
        <v>145</v>
      </c>
      <c r="G12" s="6" t="s">
        <v>74</v>
      </c>
      <c r="H12" s="6" t="s">
        <v>75</v>
      </c>
      <c r="I12" s="6" t="s">
        <v>70</v>
      </c>
      <c r="J12" s="6" t="s">
        <v>7</v>
      </c>
      <c r="K12" s="18" t="s">
        <v>8</v>
      </c>
      <c r="L12" s="6" t="s">
        <v>57</v>
      </c>
      <c r="M12" s="6" t="s">
        <v>16</v>
      </c>
      <c r="N12" s="6" t="s">
        <v>26</v>
      </c>
      <c r="O12" s="6" t="s">
        <v>54</v>
      </c>
      <c r="P12" s="6" t="s">
        <v>54</v>
      </c>
    </row>
    <row r="13" spans="1:16" x14ac:dyDescent="0.3">
      <c r="A13" s="18">
        <v>11</v>
      </c>
      <c r="B13" s="6"/>
      <c r="C13" s="6" t="s">
        <v>76</v>
      </c>
      <c r="D13" s="6" t="s">
        <v>65</v>
      </c>
      <c r="E13" s="6"/>
      <c r="F13" s="6" t="s">
        <v>145</v>
      </c>
      <c r="G13" s="6" t="s">
        <v>76</v>
      </c>
      <c r="H13" s="6" t="s">
        <v>65</v>
      </c>
      <c r="I13" s="6" t="s">
        <v>20</v>
      </c>
      <c r="J13" s="6" t="s">
        <v>7</v>
      </c>
      <c r="K13" s="18" t="s">
        <v>8</v>
      </c>
      <c r="L13" s="6" t="s">
        <v>57</v>
      </c>
      <c r="M13" s="6" t="s">
        <v>9</v>
      </c>
      <c r="N13" s="6" t="s">
        <v>9</v>
      </c>
      <c r="O13" s="6" t="s">
        <v>54</v>
      </c>
      <c r="P13" s="6" t="s">
        <v>54</v>
      </c>
    </row>
    <row r="14" spans="1:16" x14ac:dyDescent="0.3">
      <c r="A14" s="18">
        <v>12</v>
      </c>
      <c r="B14" s="6"/>
      <c r="C14" s="6" t="s">
        <v>77</v>
      </c>
      <c r="D14" s="6" t="s">
        <v>25</v>
      </c>
      <c r="E14" s="6"/>
      <c r="F14" s="6" t="s">
        <v>145</v>
      </c>
      <c r="G14" s="6" t="s">
        <v>77</v>
      </c>
      <c r="H14" s="6" t="s">
        <v>25</v>
      </c>
      <c r="I14" s="6" t="s">
        <v>29</v>
      </c>
      <c r="J14" s="6" t="s">
        <v>10</v>
      </c>
      <c r="K14" s="18" t="s">
        <v>13</v>
      </c>
      <c r="L14" s="6" t="s">
        <v>63</v>
      </c>
      <c r="M14" s="6" t="s">
        <v>9</v>
      </c>
      <c r="N14" s="6" t="s">
        <v>9</v>
      </c>
      <c r="O14" s="6" t="s">
        <v>54</v>
      </c>
      <c r="P14" s="6" t="s">
        <v>54</v>
      </c>
    </row>
    <row r="15" spans="1:16" x14ac:dyDescent="0.3">
      <c r="A15" s="18">
        <v>13</v>
      </c>
      <c r="B15" s="6"/>
      <c r="C15" s="6" t="s">
        <v>78</v>
      </c>
      <c r="D15" s="6" t="s">
        <v>25</v>
      </c>
      <c r="E15" s="6"/>
      <c r="F15" s="6" t="s">
        <v>145</v>
      </c>
      <c r="G15" s="6" t="s">
        <v>78</v>
      </c>
      <c r="H15" s="6" t="s">
        <v>25</v>
      </c>
      <c r="I15" s="6" t="s">
        <v>29</v>
      </c>
      <c r="J15" s="6" t="s">
        <v>11</v>
      </c>
      <c r="K15" s="18" t="s">
        <v>13</v>
      </c>
      <c r="L15" s="6" t="s">
        <v>63</v>
      </c>
      <c r="M15" s="6" t="s">
        <v>9</v>
      </c>
      <c r="N15" s="6" t="s">
        <v>16</v>
      </c>
      <c r="O15" s="6" t="s">
        <v>15</v>
      </c>
      <c r="P15" s="6">
        <v>3</v>
      </c>
    </row>
    <row r="16" spans="1:16" x14ac:dyDescent="0.3">
      <c r="A16" s="18">
        <v>14</v>
      </c>
      <c r="B16" s="6"/>
      <c r="C16" s="6" t="s">
        <v>79</v>
      </c>
      <c r="D16" s="6" t="s">
        <v>25</v>
      </c>
      <c r="E16" s="6"/>
      <c r="F16" s="6" t="s">
        <v>145</v>
      </c>
      <c r="G16" s="6" t="s">
        <v>79</v>
      </c>
      <c r="H16" s="6" t="s">
        <v>25</v>
      </c>
      <c r="I16" s="6" t="s">
        <v>29</v>
      </c>
      <c r="J16" s="6" t="s">
        <v>10</v>
      </c>
      <c r="K16" s="18" t="s">
        <v>13</v>
      </c>
      <c r="L16" s="6" t="s">
        <v>63</v>
      </c>
      <c r="M16" s="6" t="s">
        <v>9</v>
      </c>
      <c r="N16" s="6" t="s">
        <v>9</v>
      </c>
      <c r="O16" s="6" t="s">
        <v>54</v>
      </c>
      <c r="P16" s="6" t="s">
        <v>54</v>
      </c>
    </row>
    <row r="17" spans="1:16" x14ac:dyDescent="0.3">
      <c r="A17" s="18">
        <v>15</v>
      </c>
      <c r="B17" s="6"/>
      <c r="C17" s="6" t="s">
        <v>80</v>
      </c>
      <c r="D17" s="6" t="s">
        <v>25</v>
      </c>
      <c r="E17" s="6"/>
      <c r="F17" s="6" t="s">
        <v>145</v>
      </c>
      <c r="G17" s="6" t="s">
        <v>80</v>
      </c>
      <c r="H17" s="6" t="s">
        <v>25</v>
      </c>
      <c r="I17" s="6" t="s">
        <v>29</v>
      </c>
      <c r="J17" s="6" t="s">
        <v>7</v>
      </c>
      <c r="K17" s="18" t="s">
        <v>13</v>
      </c>
      <c r="L17" s="6" t="s">
        <v>63</v>
      </c>
      <c r="M17" s="6" t="s">
        <v>9</v>
      </c>
      <c r="N17" s="6" t="s">
        <v>26</v>
      </c>
      <c r="O17" s="6" t="s">
        <v>54</v>
      </c>
      <c r="P17" s="6" t="s">
        <v>54</v>
      </c>
    </row>
    <row r="18" spans="1:16" x14ac:dyDescent="0.3">
      <c r="A18" s="18">
        <v>16</v>
      </c>
      <c r="B18" s="6"/>
      <c r="C18" s="6" t="s">
        <v>81</v>
      </c>
      <c r="D18" s="6" t="s">
        <v>25</v>
      </c>
      <c r="E18" s="6"/>
      <c r="F18" s="6" t="s">
        <v>145</v>
      </c>
      <c r="G18" s="6" t="s">
        <v>81</v>
      </c>
      <c r="H18" s="6" t="s">
        <v>25</v>
      </c>
      <c r="I18" s="6" t="s">
        <v>29</v>
      </c>
      <c r="J18" s="6" t="s">
        <v>11</v>
      </c>
      <c r="K18" s="18" t="s">
        <v>13</v>
      </c>
      <c r="L18" s="6" t="s">
        <v>63</v>
      </c>
      <c r="M18" s="6" t="s">
        <v>9</v>
      </c>
      <c r="N18" s="6" t="s">
        <v>16</v>
      </c>
      <c r="O18" s="6" t="s">
        <v>15</v>
      </c>
      <c r="P18" s="6">
        <v>142</v>
      </c>
    </row>
    <row r="19" spans="1:16" x14ac:dyDescent="0.3">
      <c r="A19" s="18">
        <v>17</v>
      </c>
      <c r="B19" s="6"/>
      <c r="C19" s="6" t="s">
        <v>82</v>
      </c>
      <c r="D19" s="6" t="s">
        <v>25</v>
      </c>
      <c r="E19" s="6"/>
      <c r="F19" s="6" t="s">
        <v>145</v>
      </c>
      <c r="G19" s="6" t="s">
        <v>82</v>
      </c>
      <c r="H19" s="6" t="s">
        <v>25</v>
      </c>
      <c r="I19" s="6" t="s">
        <v>29</v>
      </c>
      <c r="J19" s="6" t="s">
        <v>10</v>
      </c>
      <c r="K19" s="18" t="s">
        <v>13</v>
      </c>
      <c r="L19" s="6" t="s">
        <v>63</v>
      </c>
      <c r="M19" s="6" t="s">
        <v>9</v>
      </c>
      <c r="N19" s="6" t="s">
        <v>9</v>
      </c>
      <c r="O19" s="6" t="s">
        <v>54</v>
      </c>
      <c r="P19" s="6" t="s">
        <v>54</v>
      </c>
    </row>
    <row r="20" spans="1:16" x14ac:dyDescent="0.3">
      <c r="A20" s="18">
        <v>18</v>
      </c>
      <c r="B20" s="6"/>
      <c r="C20" s="6" t="s">
        <v>83</v>
      </c>
      <c r="D20" s="6" t="s">
        <v>25</v>
      </c>
      <c r="E20" s="6"/>
      <c r="F20" s="6" t="s">
        <v>145</v>
      </c>
      <c r="G20" s="6" t="s">
        <v>83</v>
      </c>
      <c r="H20" s="6" t="s">
        <v>25</v>
      </c>
      <c r="I20" s="6" t="s">
        <v>29</v>
      </c>
      <c r="J20" s="6" t="s">
        <v>11</v>
      </c>
      <c r="K20" s="18" t="s">
        <v>13</v>
      </c>
      <c r="L20" s="6" t="s">
        <v>63</v>
      </c>
      <c r="M20" s="6" t="s">
        <v>9</v>
      </c>
      <c r="N20" s="6" t="s">
        <v>26</v>
      </c>
      <c r="O20" s="6" t="s">
        <v>15</v>
      </c>
      <c r="P20" s="6">
        <v>2</v>
      </c>
    </row>
    <row r="21" spans="1:16" x14ac:dyDescent="0.3">
      <c r="A21" s="18">
        <v>19</v>
      </c>
      <c r="B21" s="6"/>
      <c r="C21" s="6" t="s">
        <v>84</v>
      </c>
      <c r="D21" s="6" t="s">
        <v>25</v>
      </c>
      <c r="E21" s="6"/>
      <c r="F21" s="6" t="s">
        <v>145</v>
      </c>
      <c r="G21" s="6" t="s">
        <v>84</v>
      </c>
      <c r="H21" s="6" t="s">
        <v>25</v>
      </c>
      <c r="I21" s="6" t="s">
        <v>29</v>
      </c>
      <c r="J21" s="6" t="s">
        <v>10</v>
      </c>
      <c r="K21" s="18" t="s">
        <v>13</v>
      </c>
      <c r="L21" s="6" t="s">
        <v>63</v>
      </c>
      <c r="M21" s="6" t="s">
        <v>9</v>
      </c>
      <c r="N21" s="6" t="s">
        <v>9</v>
      </c>
      <c r="O21" s="6" t="s">
        <v>54</v>
      </c>
      <c r="P21" s="6" t="s">
        <v>54</v>
      </c>
    </row>
    <row r="22" spans="1:16" x14ac:dyDescent="0.3">
      <c r="A22" s="18">
        <v>20</v>
      </c>
      <c r="B22" s="6"/>
      <c r="C22" s="6" t="s">
        <v>85</v>
      </c>
      <c r="D22" s="6" t="s">
        <v>25</v>
      </c>
      <c r="E22" s="6"/>
      <c r="F22" s="6" t="s">
        <v>145</v>
      </c>
      <c r="G22" s="6" t="s">
        <v>85</v>
      </c>
      <c r="H22" s="6" t="s">
        <v>25</v>
      </c>
      <c r="I22" s="6" t="s">
        <v>29</v>
      </c>
      <c r="J22" s="6" t="s">
        <v>10</v>
      </c>
      <c r="K22" s="18" t="s">
        <v>13</v>
      </c>
      <c r="L22" s="6" t="s">
        <v>63</v>
      </c>
      <c r="M22" s="6" t="s">
        <v>9</v>
      </c>
      <c r="N22" s="6" t="s">
        <v>9</v>
      </c>
      <c r="O22" s="6" t="s">
        <v>54</v>
      </c>
      <c r="P22" s="6" t="s">
        <v>54</v>
      </c>
    </row>
    <row r="23" spans="1:16" x14ac:dyDescent="0.3">
      <c r="A23" s="18">
        <v>21</v>
      </c>
      <c r="B23" s="6"/>
      <c r="C23" s="6" t="s">
        <v>86</v>
      </c>
      <c r="D23" s="6" t="s">
        <v>25</v>
      </c>
      <c r="E23" s="6"/>
      <c r="F23" s="6" t="s">
        <v>145</v>
      </c>
      <c r="G23" s="6" t="s">
        <v>86</v>
      </c>
      <c r="H23" s="6" t="s">
        <v>25</v>
      </c>
      <c r="I23" s="6" t="s">
        <v>29</v>
      </c>
      <c r="J23" s="6" t="s">
        <v>11</v>
      </c>
      <c r="K23" s="18" t="s">
        <v>13</v>
      </c>
      <c r="L23" s="6" t="s">
        <v>63</v>
      </c>
      <c r="M23" s="6" t="s">
        <v>9</v>
      </c>
      <c r="N23" s="6" t="s">
        <v>26</v>
      </c>
      <c r="O23" s="6" t="s">
        <v>15</v>
      </c>
      <c r="P23" s="6">
        <v>91</v>
      </c>
    </row>
    <row r="24" spans="1:16" x14ac:dyDescent="0.3">
      <c r="A24" s="18">
        <v>22</v>
      </c>
      <c r="B24" s="6"/>
      <c r="C24" s="6" t="s">
        <v>87</v>
      </c>
      <c r="D24" s="6" t="s">
        <v>25</v>
      </c>
      <c r="E24" s="6"/>
      <c r="F24" s="6" t="s">
        <v>145</v>
      </c>
      <c r="G24" s="6" t="s">
        <v>87</v>
      </c>
      <c r="H24" s="6" t="s">
        <v>25</v>
      </c>
      <c r="I24" s="6" t="s">
        <v>29</v>
      </c>
      <c r="J24" s="6" t="s">
        <v>11</v>
      </c>
      <c r="K24" s="18" t="s">
        <v>13</v>
      </c>
      <c r="L24" s="6" t="s">
        <v>63</v>
      </c>
      <c r="M24" s="6" t="s">
        <v>9</v>
      </c>
      <c r="N24" s="6" t="s">
        <v>26</v>
      </c>
      <c r="O24" s="6" t="s">
        <v>15</v>
      </c>
      <c r="P24" s="6">
        <v>9</v>
      </c>
    </row>
    <row r="25" spans="1:16" x14ac:dyDescent="0.3">
      <c r="A25" s="18">
        <v>23</v>
      </c>
      <c r="B25" s="6"/>
      <c r="C25" s="6" t="s">
        <v>88</v>
      </c>
      <c r="D25" s="6" t="s">
        <v>25</v>
      </c>
      <c r="E25" s="6"/>
      <c r="F25" s="6" t="s">
        <v>145</v>
      </c>
      <c r="G25" s="6" t="s">
        <v>88</v>
      </c>
      <c r="H25" s="6" t="s">
        <v>25</v>
      </c>
      <c r="I25" s="6" t="s">
        <v>29</v>
      </c>
      <c r="J25" s="6" t="s">
        <v>10</v>
      </c>
      <c r="K25" s="18" t="s">
        <v>13</v>
      </c>
      <c r="L25" s="6" t="s">
        <v>63</v>
      </c>
      <c r="M25" s="6" t="s">
        <v>9</v>
      </c>
      <c r="N25" s="6" t="s">
        <v>9</v>
      </c>
      <c r="O25" s="6" t="s">
        <v>54</v>
      </c>
      <c r="P25" s="6" t="s">
        <v>54</v>
      </c>
    </row>
    <row r="26" spans="1:16" x14ac:dyDescent="0.3">
      <c r="A26" s="18">
        <v>24</v>
      </c>
      <c r="B26" s="6"/>
      <c r="C26" s="6" t="s">
        <v>89</v>
      </c>
      <c r="D26" s="6" t="s">
        <v>25</v>
      </c>
      <c r="E26" s="6"/>
      <c r="F26" s="6" t="s">
        <v>145</v>
      </c>
      <c r="G26" s="6" t="s">
        <v>89</v>
      </c>
      <c r="H26" s="6" t="s">
        <v>25</v>
      </c>
      <c r="I26" s="6" t="s">
        <v>29</v>
      </c>
      <c r="J26" s="6" t="s">
        <v>10</v>
      </c>
      <c r="K26" s="18" t="s">
        <v>13</v>
      </c>
      <c r="L26" s="6" t="s">
        <v>63</v>
      </c>
      <c r="M26" s="6" t="s">
        <v>9</v>
      </c>
      <c r="N26" s="6" t="s">
        <v>9</v>
      </c>
      <c r="O26" s="6" t="s">
        <v>54</v>
      </c>
      <c r="P26" s="6" t="s">
        <v>54</v>
      </c>
    </row>
    <row r="27" spans="1:16" x14ac:dyDescent="0.3">
      <c r="A27" s="18">
        <v>25</v>
      </c>
      <c r="B27" s="6"/>
      <c r="C27" s="6" t="s">
        <v>90</v>
      </c>
      <c r="D27" s="6" t="s">
        <v>25</v>
      </c>
      <c r="E27" s="6"/>
      <c r="F27" s="6" t="s">
        <v>145</v>
      </c>
      <c r="G27" s="6" t="s">
        <v>90</v>
      </c>
      <c r="H27" s="6" t="s">
        <v>25</v>
      </c>
      <c r="I27" s="6" t="s">
        <v>29</v>
      </c>
      <c r="J27" s="6" t="s">
        <v>11</v>
      </c>
      <c r="K27" s="18" t="s">
        <v>13</v>
      </c>
      <c r="L27" s="6" t="s">
        <v>63</v>
      </c>
      <c r="M27" s="6" t="s">
        <v>9</v>
      </c>
      <c r="N27" s="6" t="s">
        <v>26</v>
      </c>
      <c r="O27" s="6" t="s">
        <v>15</v>
      </c>
      <c r="P27" s="6">
        <v>68</v>
      </c>
    </row>
    <row r="28" spans="1:16" x14ac:dyDescent="0.3">
      <c r="A28" s="18">
        <v>26</v>
      </c>
      <c r="B28" s="6"/>
      <c r="C28" s="6" t="s">
        <v>91</v>
      </c>
      <c r="D28" s="6" t="s">
        <v>25</v>
      </c>
      <c r="E28" s="6"/>
      <c r="F28" s="6" t="s">
        <v>145</v>
      </c>
      <c r="G28" s="6" t="s">
        <v>91</v>
      </c>
      <c r="H28" s="6" t="s">
        <v>25</v>
      </c>
      <c r="I28" s="6" t="s">
        <v>29</v>
      </c>
      <c r="J28" s="6" t="s">
        <v>10</v>
      </c>
      <c r="K28" s="18" t="s">
        <v>13</v>
      </c>
      <c r="L28" s="6" t="s">
        <v>63</v>
      </c>
      <c r="M28" s="6" t="s">
        <v>9</v>
      </c>
      <c r="N28" s="6" t="s">
        <v>9</v>
      </c>
      <c r="O28" s="6" t="s">
        <v>54</v>
      </c>
      <c r="P28" s="6" t="s">
        <v>54</v>
      </c>
    </row>
    <row r="29" spans="1:16" x14ac:dyDescent="0.3">
      <c r="A29" s="18">
        <v>27</v>
      </c>
      <c r="B29" s="6"/>
      <c r="C29" s="6" t="s">
        <v>92</v>
      </c>
      <c r="D29" s="6" t="s">
        <v>25</v>
      </c>
      <c r="E29" s="6"/>
      <c r="F29" s="6" t="s">
        <v>145</v>
      </c>
      <c r="G29" s="6" t="s">
        <v>92</v>
      </c>
      <c r="H29" s="6" t="s">
        <v>25</v>
      </c>
      <c r="I29" s="6" t="s">
        <v>29</v>
      </c>
      <c r="J29" s="6" t="s">
        <v>10</v>
      </c>
      <c r="K29" s="18" t="s">
        <v>13</v>
      </c>
      <c r="L29" s="6" t="s">
        <v>63</v>
      </c>
      <c r="M29" s="6" t="s">
        <v>9</v>
      </c>
      <c r="N29" s="6" t="s">
        <v>9</v>
      </c>
      <c r="O29" s="6" t="s">
        <v>54</v>
      </c>
      <c r="P29" s="6" t="s">
        <v>54</v>
      </c>
    </row>
    <row r="30" spans="1:16" x14ac:dyDescent="0.3">
      <c r="A30" s="18">
        <v>28</v>
      </c>
      <c r="B30" s="6"/>
      <c r="C30" s="6" t="s">
        <v>93</v>
      </c>
      <c r="D30" s="6" t="s">
        <v>25</v>
      </c>
      <c r="E30" s="6"/>
      <c r="F30" s="6" t="s">
        <v>145</v>
      </c>
      <c r="G30" s="6" t="s">
        <v>93</v>
      </c>
      <c r="H30" s="6" t="s">
        <v>25</v>
      </c>
      <c r="I30" s="6" t="s">
        <v>29</v>
      </c>
      <c r="J30" s="6" t="s">
        <v>10</v>
      </c>
      <c r="K30" s="18" t="s">
        <v>13</v>
      </c>
      <c r="L30" s="6" t="s">
        <v>63</v>
      </c>
      <c r="M30" s="6" t="s">
        <v>9</v>
      </c>
      <c r="N30" s="6" t="s">
        <v>9</v>
      </c>
      <c r="O30" s="6" t="s">
        <v>54</v>
      </c>
      <c r="P30" s="6" t="s">
        <v>54</v>
      </c>
    </row>
    <row r="31" spans="1:16" x14ac:dyDescent="0.3">
      <c r="A31" s="18">
        <v>29</v>
      </c>
      <c r="B31" s="6"/>
      <c r="C31" s="6" t="s">
        <v>94</v>
      </c>
      <c r="D31" s="6" t="s">
        <v>25</v>
      </c>
      <c r="E31" s="6"/>
      <c r="F31" s="6" t="s">
        <v>145</v>
      </c>
      <c r="G31" s="6" t="s">
        <v>94</v>
      </c>
      <c r="H31" s="6" t="s">
        <v>25</v>
      </c>
      <c r="I31" s="6" t="s">
        <v>29</v>
      </c>
      <c r="J31" s="6" t="s">
        <v>10</v>
      </c>
      <c r="K31" s="18" t="s">
        <v>13</v>
      </c>
      <c r="L31" s="6" t="s">
        <v>63</v>
      </c>
      <c r="M31" s="6" t="s">
        <v>9</v>
      </c>
      <c r="N31" s="6" t="s">
        <v>9</v>
      </c>
      <c r="O31" s="6" t="s">
        <v>54</v>
      </c>
      <c r="P31" s="6" t="s">
        <v>54</v>
      </c>
    </row>
    <row r="32" spans="1:16" x14ac:dyDescent="0.3">
      <c r="A32" s="18">
        <v>30</v>
      </c>
      <c r="B32" s="6"/>
      <c r="C32" s="6" t="s">
        <v>96</v>
      </c>
      <c r="D32" s="6" t="s">
        <v>97</v>
      </c>
      <c r="E32" s="6"/>
      <c r="F32" s="6" t="s">
        <v>145</v>
      </c>
      <c r="G32" s="6" t="s">
        <v>96</v>
      </c>
      <c r="H32" s="6" t="s">
        <v>97</v>
      </c>
      <c r="I32" s="6" t="s">
        <v>95</v>
      </c>
      <c r="J32" s="6" t="s">
        <v>21</v>
      </c>
      <c r="K32" s="18" t="s">
        <v>21</v>
      </c>
      <c r="L32" s="6" t="s">
        <v>21</v>
      </c>
      <c r="M32" s="6" t="s">
        <v>21</v>
      </c>
      <c r="N32" s="6" t="s">
        <v>21</v>
      </c>
      <c r="O32" s="6" t="s">
        <v>21</v>
      </c>
      <c r="P32" s="6" t="s">
        <v>21</v>
      </c>
    </row>
    <row r="33" spans="1:16" x14ac:dyDescent="0.3">
      <c r="A33" s="18">
        <v>31</v>
      </c>
      <c r="B33" s="6"/>
      <c r="C33" s="6" t="s">
        <v>98</v>
      </c>
      <c r="D33" s="6" t="s">
        <v>25</v>
      </c>
      <c r="E33" s="6"/>
      <c r="F33" s="6" t="s">
        <v>145</v>
      </c>
      <c r="G33" s="6" t="s">
        <v>98</v>
      </c>
      <c r="H33" s="6" t="s">
        <v>25</v>
      </c>
      <c r="I33" s="6" t="s">
        <v>24</v>
      </c>
      <c r="J33" s="6" t="s">
        <v>11</v>
      </c>
      <c r="K33" s="18" t="s">
        <v>8</v>
      </c>
      <c r="L33" s="6" t="s">
        <v>63</v>
      </c>
      <c r="M33" s="6" t="s">
        <v>26</v>
      </c>
      <c r="N33" s="6" t="s">
        <v>26</v>
      </c>
      <c r="O33" s="6" t="s">
        <v>15</v>
      </c>
      <c r="P33" s="6">
        <v>1</v>
      </c>
    </row>
    <row r="34" spans="1:16" x14ac:dyDescent="0.3">
      <c r="A34" s="18">
        <v>32</v>
      </c>
      <c r="B34" s="6"/>
      <c r="C34" s="6" t="s">
        <v>99</v>
      </c>
      <c r="D34" s="6" t="s">
        <v>25</v>
      </c>
      <c r="E34" s="6"/>
      <c r="F34" s="6" t="s">
        <v>145</v>
      </c>
      <c r="G34" s="6" t="s">
        <v>99</v>
      </c>
      <c r="H34" s="6" t="s">
        <v>25</v>
      </c>
      <c r="I34" s="6" t="s">
        <v>29</v>
      </c>
      <c r="J34" s="6" t="s">
        <v>11</v>
      </c>
      <c r="K34" s="18" t="s">
        <v>14</v>
      </c>
      <c r="L34" s="6" t="s">
        <v>63</v>
      </c>
      <c r="M34" s="6" t="s">
        <v>16</v>
      </c>
      <c r="N34" s="6" t="s">
        <v>26</v>
      </c>
      <c r="O34" s="6" t="s">
        <v>15</v>
      </c>
      <c r="P34" s="6">
        <v>244</v>
      </c>
    </row>
    <row r="35" spans="1:16" x14ac:dyDescent="0.3">
      <c r="A35" s="18">
        <v>33</v>
      </c>
      <c r="B35" s="6"/>
      <c r="C35" s="6" t="s">
        <v>100</v>
      </c>
      <c r="D35" s="6" t="s">
        <v>25</v>
      </c>
      <c r="E35" s="6"/>
      <c r="F35" s="6" t="s">
        <v>145</v>
      </c>
      <c r="G35" s="6" t="s">
        <v>100</v>
      </c>
      <c r="H35" s="6" t="s">
        <v>25</v>
      </c>
      <c r="I35" s="6" t="s">
        <v>29</v>
      </c>
      <c r="J35" s="6" t="s">
        <v>11</v>
      </c>
      <c r="K35" s="18" t="s">
        <v>13</v>
      </c>
      <c r="L35" s="6" t="s">
        <v>63</v>
      </c>
      <c r="M35" s="6" t="s">
        <v>9</v>
      </c>
      <c r="N35" s="6" t="s">
        <v>26</v>
      </c>
      <c r="O35" s="6" t="s">
        <v>15</v>
      </c>
      <c r="P35" s="6">
        <v>120</v>
      </c>
    </row>
    <row r="36" spans="1:16" x14ac:dyDescent="0.3">
      <c r="A36" s="18">
        <v>34</v>
      </c>
      <c r="B36" s="6"/>
      <c r="C36" s="6" t="s">
        <v>101</v>
      </c>
      <c r="D36" s="6" t="s">
        <v>25</v>
      </c>
      <c r="E36" s="6"/>
      <c r="F36" s="6" t="s">
        <v>145</v>
      </c>
      <c r="G36" s="6" t="s">
        <v>101</v>
      </c>
      <c r="H36" s="6" t="s">
        <v>25</v>
      </c>
      <c r="I36" s="6" t="s">
        <v>29</v>
      </c>
      <c r="J36" s="6" t="s">
        <v>10</v>
      </c>
      <c r="K36" s="18" t="s">
        <v>13</v>
      </c>
      <c r="L36" s="6" t="s">
        <v>63</v>
      </c>
      <c r="M36" s="6" t="s">
        <v>9</v>
      </c>
      <c r="N36" s="6" t="s">
        <v>9</v>
      </c>
      <c r="O36" s="6" t="s">
        <v>54</v>
      </c>
      <c r="P36" s="6" t="s">
        <v>54</v>
      </c>
    </row>
    <row r="37" spans="1:16" x14ac:dyDescent="0.3">
      <c r="A37" s="18">
        <v>35</v>
      </c>
      <c r="B37" s="6"/>
      <c r="C37" s="6" t="s">
        <v>102</v>
      </c>
      <c r="D37" s="6" t="s">
        <v>22</v>
      </c>
      <c r="E37" s="6"/>
      <c r="F37" s="6" t="s">
        <v>145</v>
      </c>
      <c r="G37" s="6" t="s">
        <v>102</v>
      </c>
      <c r="H37" s="6" t="s">
        <v>22</v>
      </c>
      <c r="I37" s="6" t="s">
        <v>103</v>
      </c>
      <c r="J37" s="6" t="s">
        <v>21</v>
      </c>
      <c r="K37" s="18" t="s">
        <v>21</v>
      </c>
      <c r="L37" s="6" t="s">
        <v>21</v>
      </c>
      <c r="M37" s="6" t="s">
        <v>21</v>
      </c>
      <c r="N37" s="6" t="s">
        <v>21</v>
      </c>
      <c r="O37" s="6" t="s">
        <v>21</v>
      </c>
      <c r="P37" s="6" t="s">
        <v>21</v>
      </c>
    </row>
    <row r="38" spans="1:16" x14ac:dyDescent="0.3">
      <c r="A38" s="18">
        <v>36</v>
      </c>
      <c r="B38" s="6"/>
      <c r="C38" s="6" t="s">
        <v>104</v>
      </c>
      <c r="D38" s="6" t="s">
        <v>22</v>
      </c>
      <c r="E38" s="6"/>
      <c r="F38" s="6" t="s">
        <v>145</v>
      </c>
      <c r="G38" s="6" t="s">
        <v>104</v>
      </c>
      <c r="H38" s="6" t="s">
        <v>22</v>
      </c>
      <c r="I38" s="6" t="s">
        <v>24</v>
      </c>
      <c r="J38" s="6" t="s">
        <v>21</v>
      </c>
      <c r="K38" s="18" t="s">
        <v>21</v>
      </c>
      <c r="L38" s="6" t="s">
        <v>21</v>
      </c>
      <c r="M38" s="6" t="s">
        <v>21</v>
      </c>
      <c r="N38" s="6" t="s">
        <v>21</v>
      </c>
      <c r="O38" s="6" t="s">
        <v>21</v>
      </c>
      <c r="P38" s="6" t="s">
        <v>21</v>
      </c>
    </row>
    <row r="39" spans="1:16" x14ac:dyDescent="0.3">
      <c r="A39" s="18">
        <v>37</v>
      </c>
      <c r="B39" s="6"/>
      <c r="C39" s="6" t="s">
        <v>105</v>
      </c>
      <c r="D39" s="6" t="s">
        <v>18</v>
      </c>
      <c r="E39" s="6"/>
      <c r="F39" s="6" t="s">
        <v>145</v>
      </c>
      <c r="G39" s="6" t="s">
        <v>105</v>
      </c>
      <c r="H39" s="6" t="s">
        <v>18</v>
      </c>
      <c r="I39" s="6" t="s">
        <v>24</v>
      </c>
      <c r="J39" s="6" t="s">
        <v>21</v>
      </c>
      <c r="K39" s="18" t="s">
        <v>21</v>
      </c>
      <c r="L39" s="6" t="s">
        <v>21</v>
      </c>
      <c r="M39" s="6" t="s">
        <v>21</v>
      </c>
      <c r="N39" s="6" t="s">
        <v>21</v>
      </c>
      <c r="O39" s="6" t="s">
        <v>21</v>
      </c>
      <c r="P39" s="6" t="s">
        <v>21</v>
      </c>
    </row>
    <row r="40" spans="1:16" x14ac:dyDescent="0.3">
      <c r="A40" s="18">
        <v>38</v>
      </c>
      <c r="B40" s="6"/>
      <c r="C40" s="6" t="s">
        <v>106</v>
      </c>
      <c r="D40" s="6" t="s">
        <v>22</v>
      </c>
      <c r="E40" s="6"/>
      <c r="F40" s="6" t="s">
        <v>145</v>
      </c>
      <c r="G40" s="6" t="s">
        <v>106</v>
      </c>
      <c r="H40" s="6" t="s">
        <v>22</v>
      </c>
      <c r="I40" s="6" t="s">
        <v>24</v>
      </c>
      <c r="J40" s="6" t="s">
        <v>21</v>
      </c>
      <c r="K40" s="18" t="s">
        <v>21</v>
      </c>
      <c r="L40" s="6" t="s">
        <v>21</v>
      </c>
      <c r="M40" s="6" t="s">
        <v>21</v>
      </c>
      <c r="N40" s="6" t="s">
        <v>21</v>
      </c>
      <c r="O40" s="6" t="s">
        <v>21</v>
      </c>
      <c r="P40" s="6" t="s">
        <v>21</v>
      </c>
    </row>
    <row r="41" spans="1:16" x14ac:dyDescent="0.3">
      <c r="A41" s="18">
        <v>39</v>
      </c>
      <c r="B41" s="6"/>
      <c r="C41" s="6" t="s">
        <v>107</v>
      </c>
      <c r="D41" s="6" t="s">
        <v>22</v>
      </c>
      <c r="E41" s="6"/>
      <c r="F41" s="6" t="s">
        <v>145</v>
      </c>
      <c r="G41" s="6" t="s">
        <v>107</v>
      </c>
      <c r="H41" s="6" t="s">
        <v>22</v>
      </c>
      <c r="I41" s="6" t="s">
        <v>24</v>
      </c>
      <c r="J41" s="6" t="s">
        <v>21</v>
      </c>
      <c r="K41" s="18" t="s">
        <v>21</v>
      </c>
      <c r="L41" s="6" t="s">
        <v>21</v>
      </c>
      <c r="M41" s="6" t="s">
        <v>21</v>
      </c>
      <c r="N41" s="6" t="s">
        <v>21</v>
      </c>
      <c r="O41" s="6" t="s">
        <v>21</v>
      </c>
      <c r="P41" s="6" t="s">
        <v>21</v>
      </c>
    </row>
    <row r="42" spans="1:16" x14ac:dyDescent="0.3">
      <c r="A42" s="18">
        <v>40</v>
      </c>
      <c r="B42" s="6"/>
      <c r="C42" s="6" t="s">
        <v>108</v>
      </c>
      <c r="D42" s="6" t="s">
        <v>22</v>
      </c>
      <c r="E42" s="6"/>
      <c r="F42" s="6" t="s">
        <v>145</v>
      </c>
      <c r="G42" s="6" t="s">
        <v>108</v>
      </c>
      <c r="H42" s="6" t="s">
        <v>22</v>
      </c>
      <c r="I42" s="6" t="s">
        <v>24</v>
      </c>
      <c r="J42" s="6" t="s">
        <v>10</v>
      </c>
      <c r="K42" s="18" t="s">
        <v>8</v>
      </c>
      <c r="L42" s="6" t="s">
        <v>63</v>
      </c>
      <c r="M42" s="6" t="s">
        <v>9</v>
      </c>
      <c r="N42" s="6" t="s">
        <v>9</v>
      </c>
      <c r="O42" s="6" t="s">
        <v>54</v>
      </c>
      <c r="P42" s="6" t="s">
        <v>54</v>
      </c>
    </row>
    <row r="43" spans="1:16" x14ac:dyDescent="0.3">
      <c r="A43" s="18">
        <v>41</v>
      </c>
      <c r="B43" s="6"/>
      <c r="C43" s="6" t="s">
        <v>109</v>
      </c>
      <c r="D43" s="6" t="s">
        <v>25</v>
      </c>
      <c r="E43" s="6"/>
      <c r="F43" s="6" t="s">
        <v>145</v>
      </c>
      <c r="G43" s="6" t="s">
        <v>109</v>
      </c>
      <c r="H43" s="6" t="s">
        <v>25</v>
      </c>
      <c r="I43" s="6" t="s">
        <v>29</v>
      </c>
      <c r="J43" s="6" t="s">
        <v>10</v>
      </c>
      <c r="K43" s="18" t="s">
        <v>13</v>
      </c>
      <c r="L43" s="6" t="s">
        <v>63</v>
      </c>
      <c r="M43" s="6" t="s">
        <v>9</v>
      </c>
      <c r="N43" s="6" t="s">
        <v>9</v>
      </c>
      <c r="O43" s="6" t="s">
        <v>54</v>
      </c>
      <c r="P43" s="6" t="s">
        <v>54</v>
      </c>
    </row>
    <row r="44" spans="1:16" x14ac:dyDescent="0.3">
      <c r="A44" s="18">
        <v>42</v>
      </c>
      <c r="B44" s="6"/>
      <c r="C44" s="6" t="s">
        <v>110</v>
      </c>
      <c r="D44" s="6" t="s">
        <v>25</v>
      </c>
      <c r="E44" s="6"/>
      <c r="F44" s="6" t="s">
        <v>145</v>
      </c>
      <c r="G44" s="6" t="s">
        <v>110</v>
      </c>
      <c r="H44" s="6" t="s">
        <v>25</v>
      </c>
      <c r="I44" s="6" t="s">
        <v>29</v>
      </c>
      <c r="J44" s="6" t="s">
        <v>10</v>
      </c>
      <c r="K44" s="18" t="s">
        <v>13</v>
      </c>
      <c r="L44" s="6" t="s">
        <v>63</v>
      </c>
      <c r="M44" s="6" t="s">
        <v>9</v>
      </c>
      <c r="N44" s="6" t="s">
        <v>9</v>
      </c>
      <c r="O44" s="6" t="s">
        <v>54</v>
      </c>
      <c r="P44" s="6" t="s">
        <v>54</v>
      </c>
    </row>
    <row r="45" spans="1:16" x14ac:dyDescent="0.3">
      <c r="A45" s="18">
        <v>43</v>
      </c>
      <c r="B45" s="6"/>
      <c r="C45" s="6" t="s">
        <v>111</v>
      </c>
      <c r="D45" s="6" t="s">
        <v>25</v>
      </c>
      <c r="E45" s="6"/>
      <c r="F45" s="6" t="s">
        <v>145</v>
      </c>
      <c r="G45" s="6" t="s">
        <v>111</v>
      </c>
      <c r="H45" s="6" t="s">
        <v>25</v>
      </c>
      <c r="I45" s="6" t="s">
        <v>29</v>
      </c>
      <c r="J45" s="6" t="s">
        <v>10</v>
      </c>
      <c r="K45" s="18" t="s">
        <v>13</v>
      </c>
      <c r="L45" s="6" t="s">
        <v>63</v>
      </c>
      <c r="M45" s="6" t="s">
        <v>9</v>
      </c>
      <c r="N45" s="6" t="s">
        <v>9</v>
      </c>
      <c r="O45" s="6" t="s">
        <v>54</v>
      </c>
      <c r="P45" s="6" t="s">
        <v>54</v>
      </c>
    </row>
    <row r="46" spans="1:16" x14ac:dyDescent="0.3">
      <c r="A46" s="18">
        <v>44</v>
      </c>
      <c r="B46" s="6"/>
      <c r="C46" s="6" t="s">
        <v>112</v>
      </c>
      <c r="D46" s="6" t="s">
        <v>25</v>
      </c>
      <c r="E46" s="6"/>
      <c r="F46" s="6" t="s">
        <v>145</v>
      </c>
      <c r="G46" s="6" t="s">
        <v>112</v>
      </c>
      <c r="H46" s="6" t="s">
        <v>25</v>
      </c>
      <c r="I46" s="6" t="s">
        <v>29</v>
      </c>
      <c r="J46" s="6" t="s">
        <v>10</v>
      </c>
      <c r="K46" s="18" t="s">
        <v>13</v>
      </c>
      <c r="L46" s="6" t="s">
        <v>63</v>
      </c>
      <c r="M46" s="6" t="s">
        <v>9</v>
      </c>
      <c r="N46" s="6" t="s">
        <v>9</v>
      </c>
      <c r="O46" s="6" t="s">
        <v>54</v>
      </c>
      <c r="P46" s="6" t="s">
        <v>54</v>
      </c>
    </row>
    <row r="47" spans="1:16" x14ac:dyDescent="0.3">
      <c r="A47" s="18">
        <v>45</v>
      </c>
      <c r="B47" s="6"/>
      <c r="C47" s="6" t="s">
        <v>113</v>
      </c>
      <c r="D47" s="6" t="s">
        <v>25</v>
      </c>
      <c r="E47" s="6"/>
      <c r="F47" s="6" t="s">
        <v>145</v>
      </c>
      <c r="G47" s="6" t="s">
        <v>113</v>
      </c>
      <c r="H47" s="6" t="s">
        <v>25</v>
      </c>
      <c r="I47" s="6" t="s">
        <v>29</v>
      </c>
      <c r="J47" s="6" t="s">
        <v>10</v>
      </c>
      <c r="K47" s="18" t="s">
        <v>13</v>
      </c>
      <c r="L47" s="6" t="s">
        <v>63</v>
      </c>
      <c r="M47" s="6" t="s">
        <v>9</v>
      </c>
      <c r="N47" s="6" t="s">
        <v>9</v>
      </c>
      <c r="O47" s="6" t="s">
        <v>54</v>
      </c>
      <c r="P47" s="6" t="s">
        <v>54</v>
      </c>
    </row>
    <row r="48" spans="1:16" x14ac:dyDescent="0.3">
      <c r="A48" s="18">
        <v>46</v>
      </c>
      <c r="B48" s="6"/>
      <c r="C48" s="6" t="s">
        <v>114</v>
      </c>
      <c r="D48" s="6" t="s">
        <v>25</v>
      </c>
      <c r="E48" s="6"/>
      <c r="F48" s="6" t="s">
        <v>145</v>
      </c>
      <c r="G48" s="6" t="s">
        <v>114</v>
      </c>
      <c r="H48" s="6" t="s">
        <v>25</v>
      </c>
      <c r="I48" s="6" t="s">
        <v>29</v>
      </c>
      <c r="J48" s="6" t="s">
        <v>10</v>
      </c>
      <c r="K48" s="18" t="s">
        <v>13</v>
      </c>
      <c r="L48" s="6" t="s">
        <v>63</v>
      </c>
      <c r="M48" s="6" t="s">
        <v>9</v>
      </c>
      <c r="N48" s="6" t="s">
        <v>9</v>
      </c>
      <c r="O48" s="6" t="s">
        <v>54</v>
      </c>
      <c r="P48" s="6" t="s">
        <v>54</v>
      </c>
    </row>
    <row r="49" spans="1:16" x14ac:dyDescent="0.3">
      <c r="A49" s="18">
        <v>47</v>
      </c>
      <c r="B49" s="6"/>
      <c r="C49" s="6" t="s">
        <v>115</v>
      </c>
      <c r="D49" s="6" t="s">
        <v>25</v>
      </c>
      <c r="E49" s="6"/>
      <c r="F49" s="6" t="s">
        <v>145</v>
      </c>
      <c r="G49" s="6" t="s">
        <v>115</v>
      </c>
      <c r="H49" s="6" t="s">
        <v>25</v>
      </c>
      <c r="I49" s="6" t="s">
        <v>29</v>
      </c>
      <c r="J49" s="6" t="s">
        <v>10</v>
      </c>
      <c r="K49" s="18" t="s">
        <v>13</v>
      </c>
      <c r="L49" s="6" t="s">
        <v>63</v>
      </c>
      <c r="M49" s="6" t="s">
        <v>9</v>
      </c>
      <c r="N49" s="6" t="s">
        <v>9</v>
      </c>
      <c r="O49" s="6" t="s">
        <v>54</v>
      </c>
      <c r="P49" s="6" t="s">
        <v>54</v>
      </c>
    </row>
    <row r="50" spans="1:16" x14ac:dyDescent="0.3">
      <c r="A50" s="18">
        <v>48</v>
      </c>
      <c r="B50" s="6"/>
      <c r="C50" s="6" t="s">
        <v>116</v>
      </c>
      <c r="D50" s="6" t="s">
        <v>25</v>
      </c>
      <c r="E50" s="6"/>
      <c r="F50" s="6" t="s">
        <v>145</v>
      </c>
      <c r="G50" s="6" t="s">
        <v>116</v>
      </c>
      <c r="H50" s="6" t="s">
        <v>25</v>
      </c>
      <c r="I50" s="6" t="s">
        <v>29</v>
      </c>
      <c r="J50" s="6" t="s">
        <v>7</v>
      </c>
      <c r="K50" s="18" t="s">
        <v>8</v>
      </c>
      <c r="L50" s="6" t="s">
        <v>57</v>
      </c>
      <c r="M50" s="6" t="s">
        <v>16</v>
      </c>
      <c r="N50" s="6" t="s">
        <v>26</v>
      </c>
      <c r="O50" s="6" t="s">
        <v>54</v>
      </c>
      <c r="P50" s="6" t="s">
        <v>54</v>
      </c>
    </row>
    <row r="51" spans="1:16" x14ac:dyDescent="0.3">
      <c r="A51" s="18">
        <v>49</v>
      </c>
      <c r="B51" s="6"/>
      <c r="C51" s="6" t="s">
        <v>117</v>
      </c>
      <c r="D51" s="6" t="s">
        <v>25</v>
      </c>
      <c r="E51" s="6"/>
      <c r="F51" s="6" t="s">
        <v>145</v>
      </c>
      <c r="G51" s="6" t="s">
        <v>117</v>
      </c>
      <c r="H51" s="6" t="s">
        <v>25</v>
      </c>
      <c r="I51" s="6" t="s">
        <v>29</v>
      </c>
      <c r="J51" s="6" t="s">
        <v>7</v>
      </c>
      <c r="K51" s="18" t="s">
        <v>8</v>
      </c>
      <c r="L51" s="6" t="s">
        <v>57</v>
      </c>
      <c r="M51" s="6" t="s">
        <v>16</v>
      </c>
      <c r="N51" s="6" t="s">
        <v>26</v>
      </c>
      <c r="O51" s="6" t="s">
        <v>54</v>
      </c>
      <c r="P51" s="6" t="s">
        <v>54</v>
      </c>
    </row>
    <row r="52" spans="1:16" x14ac:dyDescent="0.3">
      <c r="A52" s="18">
        <v>50</v>
      </c>
      <c r="B52" s="6"/>
      <c r="C52" s="6" t="s">
        <v>118</v>
      </c>
      <c r="D52" s="6" t="s">
        <v>25</v>
      </c>
      <c r="E52" s="6"/>
      <c r="F52" s="6" t="s">
        <v>145</v>
      </c>
      <c r="G52" s="6" t="s">
        <v>118</v>
      </c>
      <c r="H52" s="6" t="s">
        <v>25</v>
      </c>
      <c r="I52" s="6" t="s">
        <v>29</v>
      </c>
      <c r="J52" s="6" t="s">
        <v>10</v>
      </c>
      <c r="K52" s="18" t="s">
        <v>13</v>
      </c>
      <c r="L52" s="6" t="s">
        <v>63</v>
      </c>
      <c r="M52" s="6" t="s">
        <v>9</v>
      </c>
      <c r="N52" s="6" t="s">
        <v>9</v>
      </c>
      <c r="O52" s="6" t="s">
        <v>54</v>
      </c>
      <c r="P52" s="6" t="s">
        <v>54</v>
      </c>
    </row>
    <row r="53" spans="1:16" x14ac:dyDescent="0.3">
      <c r="A53" s="18">
        <v>51</v>
      </c>
      <c r="B53" s="6"/>
      <c r="C53" s="6" t="s">
        <v>119</v>
      </c>
      <c r="D53" s="6" t="s">
        <v>25</v>
      </c>
      <c r="E53" s="6"/>
      <c r="F53" s="6" t="s">
        <v>145</v>
      </c>
      <c r="G53" s="6" t="s">
        <v>119</v>
      </c>
      <c r="H53" s="6" t="s">
        <v>25</v>
      </c>
      <c r="I53" s="6" t="s">
        <v>29</v>
      </c>
      <c r="J53" s="6" t="s">
        <v>10</v>
      </c>
      <c r="K53" s="18" t="s">
        <v>13</v>
      </c>
      <c r="L53" s="6" t="s">
        <v>63</v>
      </c>
      <c r="M53" s="6" t="s">
        <v>9</v>
      </c>
      <c r="N53" s="6" t="s">
        <v>9</v>
      </c>
      <c r="O53" s="6" t="s">
        <v>54</v>
      </c>
      <c r="P53" s="6" t="s">
        <v>54</v>
      </c>
    </row>
    <row r="54" spans="1:16" x14ac:dyDescent="0.3">
      <c r="A54" s="18">
        <v>52</v>
      </c>
      <c r="B54" s="6"/>
      <c r="C54" s="6" t="s">
        <v>120</v>
      </c>
      <c r="D54" s="6" t="s">
        <v>23</v>
      </c>
      <c r="E54" s="6"/>
      <c r="F54" s="6" t="s">
        <v>145</v>
      </c>
      <c r="G54" s="6" t="s">
        <v>120</v>
      </c>
      <c r="H54" s="6" t="s">
        <v>23</v>
      </c>
      <c r="I54" s="6" t="s">
        <v>28</v>
      </c>
      <c r="J54" s="6" t="s">
        <v>10</v>
      </c>
      <c r="K54" s="18" t="s">
        <v>13</v>
      </c>
      <c r="L54" s="6" t="s">
        <v>63</v>
      </c>
      <c r="M54" s="6" t="s">
        <v>9</v>
      </c>
      <c r="N54" s="6" t="s">
        <v>9</v>
      </c>
      <c r="O54" s="6" t="s">
        <v>54</v>
      </c>
      <c r="P54" s="6" t="s">
        <v>54</v>
      </c>
    </row>
    <row r="55" spans="1:16" x14ac:dyDescent="0.3">
      <c r="A55" s="18">
        <v>53</v>
      </c>
      <c r="B55" s="6"/>
      <c r="C55" s="6" t="s">
        <v>121</v>
      </c>
      <c r="D55" s="6" t="s">
        <v>23</v>
      </c>
      <c r="E55" s="6"/>
      <c r="F55" s="6" t="s">
        <v>145</v>
      </c>
      <c r="G55" s="6" t="s">
        <v>121</v>
      </c>
      <c r="H55" s="6" t="s">
        <v>23</v>
      </c>
      <c r="I55" s="6" t="s">
        <v>28</v>
      </c>
      <c r="J55" s="6" t="s">
        <v>10</v>
      </c>
      <c r="K55" s="18" t="s">
        <v>13</v>
      </c>
      <c r="L55" s="6" t="s">
        <v>63</v>
      </c>
      <c r="M55" s="6" t="s">
        <v>9</v>
      </c>
      <c r="N55" s="6" t="s">
        <v>9</v>
      </c>
      <c r="O55" s="6" t="s">
        <v>54</v>
      </c>
      <c r="P55" s="6" t="s">
        <v>54</v>
      </c>
    </row>
    <row r="56" spans="1:16" x14ac:dyDescent="0.3">
      <c r="A56" s="18">
        <v>54</v>
      </c>
      <c r="B56" s="6"/>
      <c r="C56" s="6" t="s">
        <v>122</v>
      </c>
      <c r="D56" s="6" t="s">
        <v>23</v>
      </c>
      <c r="E56" s="6"/>
      <c r="F56" s="6" t="s">
        <v>145</v>
      </c>
      <c r="G56" s="6" t="s">
        <v>122</v>
      </c>
      <c r="H56" s="6" t="s">
        <v>23</v>
      </c>
      <c r="I56" s="6" t="s">
        <v>28</v>
      </c>
      <c r="J56" s="6" t="s">
        <v>10</v>
      </c>
      <c r="K56" s="18" t="s">
        <v>13</v>
      </c>
      <c r="L56" s="6" t="s">
        <v>63</v>
      </c>
      <c r="M56" s="6" t="s">
        <v>9</v>
      </c>
      <c r="N56" s="6" t="s">
        <v>9</v>
      </c>
      <c r="O56" s="6" t="s">
        <v>54</v>
      </c>
      <c r="P56" s="6" t="s">
        <v>54</v>
      </c>
    </row>
    <row r="57" spans="1:16" x14ac:dyDescent="0.3">
      <c r="A57" s="18">
        <v>55</v>
      </c>
      <c r="B57" s="6"/>
      <c r="C57" s="6" t="s">
        <v>123</v>
      </c>
      <c r="D57" s="6" t="s">
        <v>23</v>
      </c>
      <c r="E57" s="6"/>
      <c r="F57" s="6" t="s">
        <v>145</v>
      </c>
      <c r="G57" s="6" t="s">
        <v>123</v>
      </c>
      <c r="H57" s="6" t="s">
        <v>23</v>
      </c>
      <c r="I57" s="6" t="s">
        <v>28</v>
      </c>
      <c r="J57" s="6" t="s">
        <v>10</v>
      </c>
      <c r="K57" s="18" t="s">
        <v>13</v>
      </c>
      <c r="L57" s="6" t="s">
        <v>63</v>
      </c>
      <c r="M57" s="6" t="s">
        <v>9</v>
      </c>
      <c r="N57" s="6" t="s">
        <v>9</v>
      </c>
      <c r="O57" s="6" t="s">
        <v>54</v>
      </c>
      <c r="P57" s="6" t="s">
        <v>54</v>
      </c>
    </row>
    <row r="58" spans="1:16" x14ac:dyDescent="0.3">
      <c r="A58" s="18">
        <v>56</v>
      </c>
      <c r="B58" s="6"/>
      <c r="C58" s="6" t="s">
        <v>124</v>
      </c>
      <c r="D58" s="6" t="s">
        <v>22</v>
      </c>
      <c r="E58" s="6"/>
      <c r="F58" s="6" t="s">
        <v>145</v>
      </c>
      <c r="G58" s="6" t="s">
        <v>124</v>
      </c>
      <c r="H58" s="6" t="s">
        <v>22</v>
      </c>
      <c r="I58" s="6" t="s">
        <v>24</v>
      </c>
      <c r="J58" s="6" t="s">
        <v>10</v>
      </c>
      <c r="K58" s="18" t="s">
        <v>8</v>
      </c>
      <c r="L58" s="6" t="s">
        <v>63</v>
      </c>
      <c r="M58" s="6" t="s">
        <v>9</v>
      </c>
      <c r="N58" s="6" t="s">
        <v>9</v>
      </c>
      <c r="O58" s="6" t="s">
        <v>54</v>
      </c>
      <c r="P58" s="6" t="s">
        <v>54</v>
      </c>
    </row>
    <row r="59" spans="1:16" x14ac:dyDescent="0.3">
      <c r="A59" s="18">
        <v>57</v>
      </c>
      <c r="B59" s="6"/>
      <c r="C59" s="6" t="s">
        <v>125</v>
      </c>
      <c r="D59" s="6" t="s">
        <v>22</v>
      </c>
      <c r="E59" s="6"/>
      <c r="F59" s="6" t="s">
        <v>145</v>
      </c>
      <c r="G59" s="6" t="s">
        <v>125</v>
      </c>
      <c r="H59" s="6" t="s">
        <v>22</v>
      </c>
      <c r="I59" s="6" t="s">
        <v>24</v>
      </c>
      <c r="J59" s="6" t="s">
        <v>10</v>
      </c>
      <c r="K59" s="18" t="s">
        <v>8</v>
      </c>
      <c r="L59" s="6" t="s">
        <v>63</v>
      </c>
      <c r="M59" s="6" t="s">
        <v>9</v>
      </c>
      <c r="N59" s="6" t="s">
        <v>9</v>
      </c>
      <c r="O59" s="6" t="s">
        <v>54</v>
      </c>
      <c r="P59" s="6" t="s">
        <v>54</v>
      </c>
    </row>
    <row r="60" spans="1:16" x14ac:dyDescent="0.3">
      <c r="A60" s="18">
        <v>58</v>
      </c>
      <c r="B60" s="6"/>
      <c r="C60" s="6" t="s">
        <v>126</v>
      </c>
      <c r="D60" s="6" t="s">
        <v>25</v>
      </c>
      <c r="E60" s="6"/>
      <c r="F60" s="6" t="s">
        <v>145</v>
      </c>
      <c r="G60" s="6" t="s">
        <v>126</v>
      </c>
      <c r="H60" s="6" t="s">
        <v>25</v>
      </c>
      <c r="I60" s="6" t="s">
        <v>70</v>
      </c>
      <c r="J60" s="6" t="s">
        <v>7</v>
      </c>
      <c r="K60" s="18" t="s">
        <v>8</v>
      </c>
      <c r="L60" s="6" t="s">
        <v>57</v>
      </c>
      <c r="M60" s="6" t="s">
        <v>16</v>
      </c>
      <c r="N60" s="6" t="s">
        <v>9</v>
      </c>
      <c r="O60" s="6" t="s">
        <v>54</v>
      </c>
      <c r="P60" s="6" t="s">
        <v>54</v>
      </c>
    </row>
    <row r="61" spans="1:16" x14ac:dyDescent="0.3">
      <c r="A61" s="18">
        <v>59</v>
      </c>
      <c r="B61" s="6"/>
      <c r="C61" s="6" t="s">
        <v>127</v>
      </c>
      <c r="D61" s="6" t="s">
        <v>25</v>
      </c>
      <c r="E61" s="6"/>
      <c r="F61" s="6" t="s">
        <v>145</v>
      </c>
      <c r="G61" s="6" t="s">
        <v>127</v>
      </c>
      <c r="H61" s="6" t="s">
        <v>25</v>
      </c>
      <c r="I61" s="6" t="s">
        <v>70</v>
      </c>
      <c r="J61" s="6" t="s">
        <v>7</v>
      </c>
      <c r="K61" s="18" t="s">
        <v>8</v>
      </c>
      <c r="L61" s="6" t="s">
        <v>57</v>
      </c>
      <c r="M61" s="6" t="s">
        <v>16</v>
      </c>
      <c r="N61" s="6" t="s">
        <v>26</v>
      </c>
      <c r="O61" s="6" t="s">
        <v>54</v>
      </c>
      <c r="P61" s="6" t="s">
        <v>54</v>
      </c>
    </row>
    <row r="62" spans="1:16" x14ac:dyDescent="0.3">
      <c r="A62" s="18">
        <v>60</v>
      </c>
      <c r="B62" s="6"/>
      <c r="C62" s="6" t="s">
        <v>128</v>
      </c>
      <c r="D62" s="6" t="s">
        <v>25</v>
      </c>
      <c r="E62" s="6"/>
      <c r="F62" s="6" t="s">
        <v>145</v>
      </c>
      <c r="G62" s="6" t="s">
        <v>128</v>
      </c>
      <c r="H62" s="6" t="s">
        <v>25</v>
      </c>
      <c r="I62" s="6" t="s">
        <v>70</v>
      </c>
      <c r="J62" s="6" t="s">
        <v>7</v>
      </c>
      <c r="K62" s="18" t="s">
        <v>8</v>
      </c>
      <c r="L62" s="6" t="s">
        <v>57</v>
      </c>
      <c r="M62" s="6" t="s">
        <v>16</v>
      </c>
      <c r="N62" s="6" t="s">
        <v>26</v>
      </c>
      <c r="O62" s="6" t="s">
        <v>54</v>
      </c>
      <c r="P62" s="6" t="s">
        <v>54</v>
      </c>
    </row>
    <row r="63" spans="1:16" x14ac:dyDescent="0.3">
      <c r="A63" s="18">
        <v>61</v>
      </c>
      <c r="B63" s="6"/>
      <c r="C63" s="6" t="s">
        <v>129</v>
      </c>
      <c r="D63" s="6" t="s">
        <v>22</v>
      </c>
      <c r="E63" s="6"/>
      <c r="F63" s="6" t="s">
        <v>145</v>
      </c>
      <c r="G63" s="6" t="s">
        <v>129</v>
      </c>
      <c r="H63" s="6" t="s">
        <v>22</v>
      </c>
      <c r="I63" s="6" t="s">
        <v>30</v>
      </c>
      <c r="J63" s="6" t="s">
        <v>10</v>
      </c>
      <c r="K63" s="18" t="s">
        <v>8</v>
      </c>
      <c r="L63" s="6" t="s">
        <v>63</v>
      </c>
      <c r="M63" s="6" t="s">
        <v>9</v>
      </c>
      <c r="N63" s="6" t="s">
        <v>9</v>
      </c>
      <c r="O63" s="6" t="s">
        <v>54</v>
      </c>
      <c r="P63" s="6" t="s">
        <v>54</v>
      </c>
    </row>
    <row r="64" spans="1:16" x14ac:dyDescent="0.3">
      <c r="A64" s="18">
        <v>62</v>
      </c>
      <c r="B64" s="6"/>
      <c r="C64" s="6" t="s">
        <v>130</v>
      </c>
      <c r="D64" s="6" t="s">
        <v>25</v>
      </c>
      <c r="E64" s="6"/>
      <c r="F64" s="6" t="s">
        <v>145</v>
      </c>
      <c r="G64" s="6" t="s">
        <v>130</v>
      </c>
      <c r="H64" s="6" t="s">
        <v>25</v>
      </c>
      <c r="I64" s="6" t="s">
        <v>27</v>
      </c>
      <c r="J64" s="6" t="s">
        <v>7</v>
      </c>
      <c r="K64" s="18" t="s">
        <v>13</v>
      </c>
      <c r="L64" s="6" t="s">
        <v>63</v>
      </c>
      <c r="M64" s="6" t="s">
        <v>9</v>
      </c>
      <c r="N64" s="6" t="s">
        <v>26</v>
      </c>
      <c r="O64" s="6" t="s">
        <v>54</v>
      </c>
      <c r="P64" s="6" t="s">
        <v>54</v>
      </c>
    </row>
    <row r="65" spans="1:16" x14ac:dyDescent="0.3">
      <c r="A65" s="18">
        <v>63</v>
      </c>
      <c r="B65" s="6"/>
      <c r="C65" s="6" t="s">
        <v>131</v>
      </c>
      <c r="D65" s="6" t="s">
        <v>25</v>
      </c>
      <c r="E65" s="6"/>
      <c r="F65" s="6" t="s">
        <v>145</v>
      </c>
      <c r="G65" s="6" t="s">
        <v>131</v>
      </c>
      <c r="H65" s="6" t="s">
        <v>25</v>
      </c>
      <c r="I65" s="6" t="s">
        <v>132</v>
      </c>
      <c r="J65" s="6" t="s">
        <v>7</v>
      </c>
      <c r="K65" s="18" t="s">
        <v>8</v>
      </c>
      <c r="L65" s="6" t="s">
        <v>57</v>
      </c>
      <c r="M65" s="6" t="s">
        <v>16</v>
      </c>
      <c r="N65" s="6" t="s">
        <v>26</v>
      </c>
      <c r="O65" s="6" t="s">
        <v>54</v>
      </c>
      <c r="P65" s="6" t="s">
        <v>54</v>
      </c>
    </row>
    <row r="66" spans="1:16" x14ac:dyDescent="0.3">
      <c r="A66" s="18">
        <v>64</v>
      </c>
      <c r="B66" s="6"/>
      <c r="C66" s="6" t="s">
        <v>133</v>
      </c>
      <c r="D66" s="6" t="s">
        <v>25</v>
      </c>
      <c r="E66" s="6"/>
      <c r="F66" s="6" t="s">
        <v>145</v>
      </c>
      <c r="G66" s="6" t="s">
        <v>133</v>
      </c>
      <c r="H66" s="6" t="s">
        <v>25</v>
      </c>
      <c r="I66" s="6" t="s">
        <v>29</v>
      </c>
      <c r="J66" s="6" t="s">
        <v>7</v>
      </c>
      <c r="K66" s="18" t="s">
        <v>13</v>
      </c>
      <c r="L66" s="6" t="s">
        <v>63</v>
      </c>
      <c r="M66" s="6" t="s">
        <v>9</v>
      </c>
      <c r="N66" s="6" t="s">
        <v>26</v>
      </c>
      <c r="O66" s="6" t="s">
        <v>54</v>
      </c>
      <c r="P66" s="6" t="s">
        <v>54</v>
      </c>
    </row>
    <row r="67" spans="1:16" x14ac:dyDescent="0.3">
      <c r="A67" s="18">
        <v>65</v>
      </c>
      <c r="B67" s="6"/>
      <c r="C67" s="6" t="s">
        <v>134</v>
      </c>
      <c r="D67" s="6" t="s">
        <v>25</v>
      </c>
      <c r="E67" s="6"/>
      <c r="F67" s="6" t="s">
        <v>145</v>
      </c>
      <c r="G67" s="6" t="s">
        <v>134</v>
      </c>
      <c r="H67" s="6" t="s">
        <v>25</v>
      </c>
      <c r="I67" s="6" t="s">
        <v>27</v>
      </c>
      <c r="J67" s="6" t="s">
        <v>7</v>
      </c>
      <c r="K67" s="18" t="s">
        <v>13</v>
      </c>
      <c r="L67" s="6" t="s">
        <v>63</v>
      </c>
      <c r="M67" s="6" t="s">
        <v>9</v>
      </c>
      <c r="N67" s="6" t="s">
        <v>26</v>
      </c>
      <c r="O67" s="6" t="s">
        <v>54</v>
      </c>
      <c r="P67" s="6" t="s">
        <v>54</v>
      </c>
    </row>
    <row r="68" spans="1:16" x14ac:dyDescent="0.3">
      <c r="A68" s="18">
        <v>66</v>
      </c>
      <c r="B68" s="6"/>
      <c r="C68" s="6" t="s">
        <v>135</v>
      </c>
      <c r="D68" s="6" t="s">
        <v>25</v>
      </c>
      <c r="E68" s="6"/>
      <c r="F68" s="6" t="s">
        <v>145</v>
      </c>
      <c r="G68" s="6" t="s">
        <v>135</v>
      </c>
      <c r="H68" s="6" t="s">
        <v>25</v>
      </c>
      <c r="I68" s="6" t="s">
        <v>28</v>
      </c>
      <c r="J68" s="6" t="s">
        <v>7</v>
      </c>
      <c r="K68" s="18" t="s">
        <v>13</v>
      </c>
      <c r="L68" s="6" t="s">
        <v>63</v>
      </c>
      <c r="M68" s="6" t="s">
        <v>9</v>
      </c>
      <c r="N68" s="6" t="s">
        <v>16</v>
      </c>
      <c r="O68" s="6" t="s">
        <v>54</v>
      </c>
      <c r="P68" s="6" t="s">
        <v>54</v>
      </c>
    </row>
    <row r="69" spans="1:16" x14ac:dyDescent="0.3">
      <c r="A69" s="18">
        <v>67</v>
      </c>
      <c r="B69" s="6"/>
      <c r="C69" s="6" t="s">
        <v>136</v>
      </c>
      <c r="D69" s="6" t="s">
        <v>25</v>
      </c>
      <c r="E69" s="6"/>
      <c r="F69" s="6" t="s">
        <v>145</v>
      </c>
      <c r="G69" s="6" t="s">
        <v>136</v>
      </c>
      <c r="H69" s="6" t="s">
        <v>25</v>
      </c>
      <c r="I69" s="6" t="s">
        <v>28</v>
      </c>
      <c r="J69" s="6" t="s">
        <v>7</v>
      </c>
      <c r="K69" s="18" t="s">
        <v>13</v>
      </c>
      <c r="L69" s="6" t="s">
        <v>63</v>
      </c>
      <c r="M69" s="6" t="s">
        <v>9</v>
      </c>
      <c r="N69" s="6" t="s">
        <v>26</v>
      </c>
      <c r="O69" s="6" t="s">
        <v>54</v>
      </c>
      <c r="P69" s="6" t="s">
        <v>54</v>
      </c>
    </row>
    <row r="70" spans="1:16" x14ac:dyDescent="0.3">
      <c r="A70" s="18">
        <v>68</v>
      </c>
      <c r="B70" s="6"/>
      <c r="C70" s="6" t="s">
        <v>137</v>
      </c>
      <c r="D70" s="6" t="s">
        <v>22</v>
      </c>
      <c r="E70" s="6"/>
      <c r="F70" s="6" t="s">
        <v>145</v>
      </c>
      <c r="G70" s="6" t="s">
        <v>137</v>
      </c>
      <c r="H70" s="6" t="s">
        <v>22</v>
      </c>
      <c r="I70" s="6" t="s">
        <v>24</v>
      </c>
      <c r="J70" s="6" t="s">
        <v>10</v>
      </c>
      <c r="K70" s="18" t="s">
        <v>8</v>
      </c>
      <c r="L70" s="6" t="s">
        <v>63</v>
      </c>
      <c r="M70" s="6" t="s">
        <v>9</v>
      </c>
      <c r="N70" s="6" t="s">
        <v>9</v>
      </c>
      <c r="O70" s="6" t="s">
        <v>54</v>
      </c>
      <c r="P70" s="6" t="s">
        <v>54</v>
      </c>
    </row>
    <row r="71" spans="1:16" x14ac:dyDescent="0.3">
      <c r="A71" s="18">
        <v>69</v>
      </c>
      <c r="B71" s="6"/>
      <c r="C71" s="6" t="s">
        <v>138</v>
      </c>
      <c r="D71" s="6" t="s">
        <v>17</v>
      </c>
      <c r="E71" s="6"/>
      <c r="F71" s="6" t="s">
        <v>145</v>
      </c>
      <c r="G71" s="6" t="s">
        <v>138</v>
      </c>
      <c r="H71" s="6" t="s">
        <v>17</v>
      </c>
      <c r="I71" s="6" t="s">
        <v>19</v>
      </c>
      <c r="J71" s="6" t="s">
        <v>11</v>
      </c>
      <c r="K71" s="18" t="s">
        <v>8</v>
      </c>
      <c r="L71" s="6" t="s">
        <v>63</v>
      </c>
      <c r="M71" s="6" t="s">
        <v>9</v>
      </c>
      <c r="N71" s="6" t="s">
        <v>26</v>
      </c>
      <c r="O71" s="6" t="s">
        <v>15</v>
      </c>
      <c r="P71" s="6">
        <v>135</v>
      </c>
    </row>
    <row r="72" spans="1:16" x14ac:dyDescent="0.3">
      <c r="A72" s="18">
        <v>70</v>
      </c>
      <c r="B72" s="6"/>
      <c r="C72" s="6" t="s">
        <v>139</v>
      </c>
      <c r="D72" s="6" t="s">
        <v>22</v>
      </c>
      <c r="E72" s="6"/>
      <c r="F72" s="6" t="s">
        <v>145</v>
      </c>
      <c r="G72" s="6" t="s">
        <v>139</v>
      </c>
      <c r="H72" s="6" t="s">
        <v>22</v>
      </c>
      <c r="I72" s="6" t="s">
        <v>24</v>
      </c>
      <c r="J72" s="6" t="s">
        <v>10</v>
      </c>
      <c r="K72" s="18" t="s">
        <v>8</v>
      </c>
      <c r="L72" s="6" t="s">
        <v>63</v>
      </c>
      <c r="M72" s="6" t="s">
        <v>9</v>
      </c>
      <c r="N72" s="6" t="s">
        <v>9</v>
      </c>
      <c r="O72" s="6" t="s">
        <v>54</v>
      </c>
      <c r="P72" s="6" t="s">
        <v>54</v>
      </c>
    </row>
    <row r="73" spans="1:16" x14ac:dyDescent="0.3">
      <c r="A73" s="18">
        <v>71</v>
      </c>
      <c r="B73" s="6"/>
      <c r="C73" s="6" t="s">
        <v>140</v>
      </c>
      <c r="D73" s="6" t="s">
        <v>22</v>
      </c>
      <c r="E73" s="6"/>
      <c r="F73" s="6" t="s">
        <v>145</v>
      </c>
      <c r="G73" s="6" t="s">
        <v>140</v>
      </c>
      <c r="H73" s="6" t="s">
        <v>22</v>
      </c>
      <c r="I73" s="6" t="s">
        <v>24</v>
      </c>
      <c r="J73" s="6" t="s">
        <v>10</v>
      </c>
      <c r="K73" s="18" t="s">
        <v>8</v>
      </c>
      <c r="L73" s="6" t="s">
        <v>63</v>
      </c>
      <c r="M73" s="6" t="s">
        <v>9</v>
      </c>
      <c r="N73" s="6" t="s">
        <v>9</v>
      </c>
      <c r="O73" s="6" t="s">
        <v>54</v>
      </c>
      <c r="P73" s="6" t="s">
        <v>54</v>
      </c>
    </row>
    <row r="74" spans="1:16" x14ac:dyDescent="0.3">
      <c r="A74" s="18">
        <v>72</v>
      </c>
      <c r="B74" s="6"/>
      <c r="C74" s="6" t="s">
        <v>141</v>
      </c>
      <c r="D74" s="6" t="s">
        <v>25</v>
      </c>
      <c r="E74" s="6"/>
      <c r="F74" s="6" t="s">
        <v>145</v>
      </c>
      <c r="G74" s="6" t="s">
        <v>141</v>
      </c>
      <c r="H74" s="6" t="s">
        <v>25</v>
      </c>
      <c r="I74" s="6" t="s">
        <v>29</v>
      </c>
      <c r="J74" s="6" t="s">
        <v>7</v>
      </c>
      <c r="K74" s="18" t="s">
        <v>13</v>
      </c>
      <c r="L74" s="6" t="s">
        <v>63</v>
      </c>
      <c r="M74" s="6" t="s">
        <v>9</v>
      </c>
      <c r="N74" s="6" t="s">
        <v>26</v>
      </c>
      <c r="O74" s="6" t="s">
        <v>54</v>
      </c>
      <c r="P74" s="6" t="s">
        <v>54</v>
      </c>
    </row>
    <row r="75" spans="1:16" x14ac:dyDescent="0.3">
      <c r="A75" s="18">
        <v>73</v>
      </c>
      <c r="B75" s="6"/>
      <c r="C75" s="6" t="s">
        <v>142</v>
      </c>
      <c r="D75" s="6" t="s">
        <v>25</v>
      </c>
      <c r="E75" s="6"/>
      <c r="F75" s="6" t="s">
        <v>145</v>
      </c>
      <c r="G75" s="6" t="s">
        <v>142</v>
      </c>
      <c r="H75" s="6" t="s">
        <v>25</v>
      </c>
      <c r="I75" s="6" t="s">
        <v>20</v>
      </c>
      <c r="J75" s="6" t="s">
        <v>7</v>
      </c>
      <c r="K75" s="18" t="s">
        <v>13</v>
      </c>
      <c r="L75" s="6" t="s">
        <v>63</v>
      </c>
      <c r="M75" s="6" t="s">
        <v>9</v>
      </c>
      <c r="N75" s="6" t="s">
        <v>16</v>
      </c>
      <c r="O75" s="6" t="s">
        <v>54</v>
      </c>
      <c r="P75" s="6" t="s">
        <v>54</v>
      </c>
    </row>
    <row r="76" spans="1:16" x14ac:dyDescent="0.3">
      <c r="A76" s="18">
        <v>74</v>
      </c>
      <c r="B76" s="6"/>
      <c r="C76" s="6" t="s">
        <v>143</v>
      </c>
      <c r="D76" s="6" t="s">
        <v>22</v>
      </c>
      <c r="E76" s="6"/>
      <c r="F76" s="6" t="s">
        <v>145</v>
      </c>
      <c r="G76" s="6" t="s">
        <v>143</v>
      </c>
      <c r="H76" s="6" t="s">
        <v>22</v>
      </c>
      <c r="I76" s="6" t="s">
        <v>24</v>
      </c>
      <c r="J76" s="6" t="s">
        <v>10</v>
      </c>
      <c r="K76" s="18" t="s">
        <v>8</v>
      </c>
      <c r="L76" s="6" t="s">
        <v>63</v>
      </c>
      <c r="M76" s="6" t="s">
        <v>9</v>
      </c>
      <c r="N76" s="6" t="s">
        <v>9</v>
      </c>
      <c r="O76" s="6" t="s">
        <v>54</v>
      </c>
      <c r="P76" s="6" t="s">
        <v>54</v>
      </c>
    </row>
    <row r="77" spans="1:16" x14ac:dyDescent="0.3">
      <c r="A77" s="18">
        <v>75</v>
      </c>
      <c r="B77" s="6"/>
      <c r="C77" s="6" t="s">
        <v>144</v>
      </c>
      <c r="D77" s="6" t="s">
        <v>25</v>
      </c>
      <c r="E77" s="6"/>
      <c r="F77" s="6" t="s">
        <v>145</v>
      </c>
      <c r="G77" s="6" t="s">
        <v>144</v>
      </c>
      <c r="H77" s="6" t="s">
        <v>25</v>
      </c>
      <c r="I77" s="6" t="s">
        <v>29</v>
      </c>
      <c r="J77" s="6" t="s">
        <v>11</v>
      </c>
      <c r="K77" s="18" t="s">
        <v>14</v>
      </c>
      <c r="L77" s="6" t="s">
        <v>63</v>
      </c>
      <c r="M77" s="6" t="s">
        <v>16</v>
      </c>
      <c r="N77" s="6" t="s">
        <v>26</v>
      </c>
      <c r="O77" s="6" t="s">
        <v>15</v>
      </c>
      <c r="P77" s="6">
        <v>4</v>
      </c>
    </row>
    <row r="78" spans="1:16" x14ac:dyDescent="0.3">
      <c r="K78"/>
      <c r="L78"/>
      <c r="N78"/>
      <c r="O78"/>
      <c r="P78"/>
    </row>
    <row r="79" spans="1:16" x14ac:dyDescent="0.3">
      <c r="K79"/>
      <c r="L79"/>
      <c r="N79"/>
      <c r="O79"/>
      <c r="P79"/>
    </row>
    <row r="80" spans="1:16" x14ac:dyDescent="0.3">
      <c r="K80"/>
      <c r="L80"/>
      <c r="N80"/>
      <c r="O80"/>
      <c r="P80"/>
    </row>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sheetData>
  <mergeCells count="2">
    <mergeCell ref="J1:L1"/>
    <mergeCell ref="M1:N1"/>
  </mergeCells>
  <phoneticPr fontId="12"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25071be-1c27-4645-b43d-114f66160d7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2C10179292D840A111312FE3419CE3" ma:contentTypeVersion="16" ma:contentTypeDescription="Create a new document." ma:contentTypeScope="" ma:versionID="f07d28e112ddb2ca2e6752d70564e897">
  <xsd:schema xmlns:xsd="http://www.w3.org/2001/XMLSchema" xmlns:xs="http://www.w3.org/2001/XMLSchema" xmlns:p="http://schemas.microsoft.com/office/2006/metadata/properties" xmlns:ns3="e25071be-1c27-4645-b43d-114f66160d71" xmlns:ns4="f78e107a-2ccd-41dd-8046-ab4f71744e67" targetNamespace="http://schemas.microsoft.com/office/2006/metadata/properties" ma:root="true" ma:fieldsID="90bd70ae6ada9a7fe950899d3c278553" ns3:_="" ns4:_="">
    <xsd:import namespace="e25071be-1c27-4645-b43d-114f66160d71"/>
    <xsd:import namespace="f78e107a-2ccd-41dd-8046-ab4f71744e6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5071be-1c27-4645-b43d-114f66160d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8e107a-2ccd-41dd-8046-ab4f71744e6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2992B5-F3BA-420D-8079-E15AC03E7587}">
  <ds:schemaRef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e25071be-1c27-4645-b43d-114f66160d71"/>
    <ds:schemaRef ds:uri="http://schemas.microsoft.com/office/infopath/2007/PartnerControls"/>
    <ds:schemaRef ds:uri="f78e107a-2ccd-41dd-8046-ab4f71744e67"/>
    <ds:schemaRef ds:uri="http://www.w3.org/XML/1998/namespace"/>
  </ds:schemaRefs>
</ds:datastoreItem>
</file>

<file path=customXml/itemProps2.xml><?xml version="1.0" encoding="utf-8"?>
<ds:datastoreItem xmlns:ds="http://schemas.openxmlformats.org/officeDocument/2006/customXml" ds:itemID="{FA03FFAE-0696-4884-A111-5F419FD318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5071be-1c27-4645-b43d-114f66160d71"/>
    <ds:schemaRef ds:uri="f78e107a-2ccd-41dd-8046-ab4f71744e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365D61-64D3-4291-9C64-8E835F223E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Brief_</vt:lpstr>
      <vt:lpstr>Part Analysis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Hamed Abdalhameed</dc:creator>
  <cp:keywords/>
  <dc:description/>
  <cp:lastModifiedBy>Joe Corbisiero</cp:lastModifiedBy>
  <cp:revision/>
  <dcterms:created xsi:type="dcterms:W3CDTF">2023-10-16T09:21:12Z</dcterms:created>
  <dcterms:modified xsi:type="dcterms:W3CDTF">2023-10-26T13:05:33Z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79e395e-e3b5-421f-8616-70a10f9451af_Enabled">
    <vt:lpwstr>true</vt:lpwstr>
  </property>
  <property fmtid="{D5CDD505-2E9C-101B-9397-08002B2CF9AE}" pid="3" name="MSIP_Label_879e395e-e3b5-421f-8616-70a10f9451af_SetDate">
    <vt:lpwstr>2023-10-16T09:45:02Z</vt:lpwstr>
  </property>
  <property fmtid="{D5CDD505-2E9C-101B-9397-08002B2CF9AE}" pid="4" name="MSIP_Label_879e395e-e3b5-421f-8616-70a10f9451af_Method">
    <vt:lpwstr>Standard</vt:lpwstr>
  </property>
  <property fmtid="{D5CDD505-2E9C-101B-9397-08002B2CF9AE}" pid="5" name="MSIP_Label_879e395e-e3b5-421f-8616-70a10f9451af_Name">
    <vt:lpwstr>879e395e-e3b5-421f-8616-70a10f9451af</vt:lpwstr>
  </property>
  <property fmtid="{D5CDD505-2E9C-101B-9397-08002B2CF9AE}" pid="6" name="MSIP_Label_879e395e-e3b5-421f-8616-70a10f9451af_SiteId">
    <vt:lpwstr>0beb0c35-9cbb-4feb-99e5-589e415c7944</vt:lpwstr>
  </property>
  <property fmtid="{D5CDD505-2E9C-101B-9397-08002B2CF9AE}" pid="7" name="MSIP_Label_879e395e-e3b5-421f-8616-70a10f9451af_ActionId">
    <vt:lpwstr>69ebf9a5-e261-4089-beac-5a91cd77715c</vt:lpwstr>
  </property>
  <property fmtid="{D5CDD505-2E9C-101B-9397-08002B2CF9AE}" pid="8" name="MSIP_Label_879e395e-e3b5-421f-8616-70a10f9451af_ContentBits">
    <vt:lpwstr>0</vt:lpwstr>
  </property>
  <property fmtid="{D5CDD505-2E9C-101B-9397-08002B2CF9AE}" pid="9" name="ContentTypeId">
    <vt:lpwstr>0x010100E52C10179292D840A111312FE3419CE3</vt:lpwstr>
  </property>
</Properties>
</file>